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B\Topic_Area\"/>
    </mc:Choice>
  </mc:AlternateContent>
  <bookViews>
    <workbookView xWindow="0" yWindow="0" windowWidth="28680" windowHeight="9360"/>
  </bookViews>
  <sheets>
    <sheet name="Luke_Met_Mvarat_1.14" sheetId="3" r:id="rId1"/>
  </sheets>
  <calcPr calcId="162913" iterateDelta="1E-4"/>
</workbook>
</file>

<file path=xl/calcChain.xml><?xml version="1.0" encoding="utf-8"?>
<calcChain xmlns="http://schemas.openxmlformats.org/spreadsheetml/2006/main">
  <c r="U9" i="3" l="1"/>
  <c r="X9" i="3"/>
  <c r="X5" i="3"/>
  <c r="Y5" i="3" s="1"/>
  <c r="X6" i="3"/>
  <c r="Y6" i="3"/>
  <c r="X7" i="3"/>
  <c r="Y7" i="3" s="1"/>
  <c r="X8" i="3"/>
  <c r="Y8" i="3" s="1"/>
  <c r="T8" i="3" l="1"/>
  <c r="R8" i="3"/>
  <c r="R7" i="3"/>
  <c r="R6" i="3"/>
  <c r="R5" i="3"/>
  <c r="P8" i="3"/>
  <c r="P7" i="3"/>
  <c r="P6" i="3"/>
  <c r="P5" i="3"/>
  <c r="N8" i="3"/>
  <c r="N7" i="3"/>
  <c r="N6" i="3"/>
  <c r="N5" i="3"/>
  <c r="L8" i="3"/>
  <c r="L7" i="3"/>
  <c r="L6" i="3"/>
  <c r="L5" i="3"/>
  <c r="J8" i="3"/>
  <c r="J7" i="3"/>
  <c r="J6" i="3"/>
  <c r="J5" i="3"/>
  <c r="H8" i="3"/>
  <c r="H7" i="3"/>
  <c r="H6" i="3"/>
  <c r="H5" i="3"/>
  <c r="F8" i="3"/>
  <c r="F7" i="3"/>
  <c r="F6" i="3"/>
  <c r="F5" i="3"/>
  <c r="D6" i="3"/>
  <c r="V6" i="3" s="1"/>
  <c r="D7" i="3"/>
  <c r="V7" i="3" s="1"/>
  <c r="D8" i="3"/>
  <c r="V8" i="3" s="1"/>
  <c r="D5" i="3"/>
  <c r="V5" i="3" s="1"/>
</calcChain>
</file>

<file path=xl/comments1.xml><?xml version="1.0" encoding="utf-8"?>
<comments xmlns="http://schemas.openxmlformats.org/spreadsheetml/2006/main">
  <authors>
    <author>PXWeb</author>
  </authors>
  <commentList>
    <comment ref="C3" authorId="0" shapeId="0">
      <text>
        <r>
          <rPr>
            <sz val="8"/>
            <color rgb="FF000000"/>
            <rFont val="Tahoma"/>
            <family val="2"/>
          </rPr>
          <t xml:space="preserve">A treeless area or an area with standing crop ripe for cleaning and/or single retention trees.
</t>
        </r>
      </text>
    </comment>
    <comment ref="E3" authorId="0" shapeId="0">
      <text>
        <r>
          <rPr>
            <sz val="8"/>
            <color rgb="FF000000"/>
            <rFont val="Tahoma"/>
            <family val="2"/>
          </rPr>
          <t xml:space="preserve">Dominant height under 1.3 metres.
</t>
        </r>
      </text>
    </comment>
    <comment ref="G3" authorId="0" shapeId="0">
      <text>
        <r>
          <rPr>
            <sz val="8"/>
            <color rgb="FF000000"/>
            <rFont val="Tahoma"/>
            <family val="2"/>
          </rPr>
          <t xml:space="preserve">Dominant height over 1.3 metres, but the diameter of the trees at breast height is mostly below 8 cm and the largest trees no more than about 10 cm.
</t>
        </r>
      </text>
    </comment>
    <comment ref="I3" authorId="0" shapeId="0">
      <text>
        <r>
          <rPr>
            <sz val="8"/>
            <color rgb="FF000000"/>
            <rFont val="Tahoma"/>
            <family val="2"/>
          </rPr>
          <t xml:space="preserve">At thinning cut stage, cutting produces mostly pulpwood.
</t>
        </r>
      </text>
    </comment>
    <comment ref="K3" authorId="0" shapeId="0">
      <text>
        <r>
          <rPr>
            <sz val="8"/>
            <color rgb="FF000000"/>
            <rFont val="Tahoma"/>
            <family val="2"/>
          </rPr>
          <t xml:space="preserve">Most stems saw timber size.
</t>
        </r>
      </text>
    </comment>
    <comment ref="M3" authorId="0" shapeId="0">
      <text>
        <r>
          <rPr>
            <sz val="8"/>
            <color rgb="FF000000"/>
            <rFont val="Tahoma"/>
            <family val="2"/>
          </rPr>
          <t xml:space="preserve">Ripe for regeneration; next action regeneration cutting.
</t>
        </r>
      </text>
    </comment>
    <comment ref="O3" authorId="0" shapeId="0">
      <text>
        <r>
          <rPr>
            <sz val="8"/>
            <color rgb="FF000000"/>
            <rFont val="Tahoma"/>
            <family val="2"/>
          </rPr>
          <t xml:space="preserve">Regeneration cutting done, and about 150-300 trees per hectare left in the area for reseeding.
</t>
        </r>
      </text>
    </comment>
    <comment ref="Q3" authorId="0" shapeId="0">
      <text>
        <r>
          <rPr>
            <sz val="8"/>
            <color rgb="FF000000"/>
            <rFont val="Tahoma"/>
            <family val="2"/>
          </rPr>
          <t xml:space="preserve">Regeneration cutting done, and about 30-150 trees per hectare left for reseeding.
</t>
        </r>
      </text>
    </comment>
    <comment ref="B8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<sst xmlns="http://schemas.openxmlformats.org/spreadsheetml/2006/main" count="95" uniqueCount="67">
  <si>
    <t>Temporarily unstocked regeneration area</t>
  </si>
  <si>
    <t>Young seedling stand</t>
  </si>
  <si>
    <t>Advanced seedling stand</t>
  </si>
  <si>
    <t>Young thinning stand</t>
  </si>
  <si>
    <t>Advanced thinning stand</t>
  </si>
  <si>
    <t>Mature stand</t>
  </si>
  <si>
    <t>Shelter tree stand</t>
  </si>
  <si>
    <t>Seed tree stand</t>
  </si>
  <si>
    <t>Uneven aged stand</t>
  </si>
  <si>
    <t>Forest land, total</t>
  </si>
  <si>
    <t>WHOLE COUNTRY</t>
  </si>
  <si>
    <t>NFI 9 (1996-2003)</t>
  </si>
  <si>
    <t>..</t>
  </si>
  <si>
    <t>NFI 10 (2004-2008)</t>
  </si>
  <si>
    <t>NFI 11 (2009-2013)</t>
  </si>
  <si>
    <t>NFI 11/12</t>
  </si>
  <si>
    <t>stand development class:</t>
  </si>
  <si>
    <t>The development classes describe the silvicultural and productive stages of stand development.</t>
  </si>
  <si>
    <t>inventory:</t>
  </si>
  <si>
    <t>NFI 11/12:</t>
  </si>
  <si>
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</si>
  <si>
    <t>Temporarily unstocked regeneration area:</t>
  </si>
  <si>
    <t>A treeless area or an area with standing crop ripe for cleaning and/or single retention trees.</t>
  </si>
  <si>
    <t>Young seedling stand:</t>
  </si>
  <si>
    <t>Dominant height under 1.3 metres.</t>
  </si>
  <si>
    <t>Advanced seedling stand:</t>
  </si>
  <si>
    <t>Dominant height over 1.3 metres, but the diameter of the trees at breast height is mostly below 8 cm and the largest trees no more than about 10 cm.</t>
  </si>
  <si>
    <t>Young thinning stand:</t>
  </si>
  <si>
    <t>At thinning cut stage, cutting produces mostly pulpwood.</t>
  </si>
  <si>
    <t>Advanced thinning stand:</t>
  </si>
  <si>
    <t>Most stems saw timber size.</t>
  </si>
  <si>
    <t>Mature stand:</t>
  </si>
  <si>
    <t>Ripe for regeneration; next action regeneration cutting.</t>
  </si>
  <si>
    <t>Shelter tree stand:</t>
  </si>
  <si>
    <t>Regeneration cutting done, and about 150-300 trees per hectare left in the area for reseeding.</t>
  </si>
  <si>
    <t>Seed tree stand:</t>
  </si>
  <si>
    <t>Regeneration cutting done, and about 30-150 trees per hectare left for reseeding.</t>
  </si>
  <si>
    <t>Latest update:</t>
  </si>
  <si>
    <t>20170224 09:00</t>
  </si>
  <si>
    <t>Source:</t>
  </si>
  <si>
    <t>Luonnonvarakeskus, Metsävarat</t>
  </si>
  <si>
    <t>Contact:</t>
  </si>
  <si>
    <t>tietopalvelu@luke.fi</t>
  </si>
  <si>
    <t>Copyright</t>
  </si>
  <si>
    <t>Units:</t>
  </si>
  <si>
    <t>1000 ha</t>
  </si>
  <si>
    <t>Database:</t>
  </si>
  <si>
    <t>Luke/Tilastot</t>
  </si>
  <si>
    <t>Internal reference code:</t>
  </si>
  <si>
    <t>Luke_Met_Mvarat_1.14</t>
  </si>
  <si>
    <t>in 1000 ha</t>
  </si>
  <si>
    <t>in %</t>
  </si>
  <si>
    <t>Area</t>
  </si>
  <si>
    <t>Forest Inventory</t>
  </si>
  <si>
    <t>Period</t>
  </si>
  <si>
    <t>Value adding steps:</t>
  </si>
  <si>
    <t>Columns with percentage values added</t>
  </si>
  <si>
    <t>Table formated</t>
  </si>
  <si>
    <t>Table Quality checked: Totals</t>
  </si>
  <si>
    <t>JRC value adding: 2019-01</t>
  </si>
  <si>
    <t>Sum of Region figures</t>
  </si>
  <si>
    <t>Attention:</t>
  </si>
  <si>
    <t xml:space="preserve">The Sums of all (but the first: Temporarily Unstocked) Stand Maturity Classes for 'Whole Country' in NFI 11/12 do not match with the sum of all Region figures and neither with the sum of Northern + Southern Finland figures. </t>
  </si>
  <si>
    <t>The calculated 'Whole Country' figure (sum of all Region figures) that is considered to be correct is written in Row 9 with green background</t>
  </si>
  <si>
    <t>The latter two sums (as of file FI-Luke_Met_Mvarat_1.14_FAWS_Stand-Maturity_2009-2017_NUTS3_value-added.xlsx) are quasi identical and therefore confirm that very likely single Region figures and Sum of North and South are correct.</t>
  </si>
  <si>
    <t>The original figures have not been corrected here</t>
  </si>
  <si>
    <t>Change of forest land available for wood production - FAWS (1000 ha) over time by Stand Maturity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</si>
</sst>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9" fontId="4" fillId="0" borderId="0" applyFont="0" applyFill="0" applyBorder="0" applyAlignment="0" applyProtection="0"/>
  </cellStyleXfs>
  <cellXfs count="57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2" fillId="0" borderId="2" xfId="0" applyFont="1" applyFill="1" applyBorder="1" applyAlignment="1" applyProtection="1">
      <alignment vertical="top" wrapText="1"/>
    </xf>
    <xf numFmtId="0" fontId="2" fillId="0" borderId="10" xfId="0" applyFont="1" applyFill="1" applyBorder="1" applyAlignment="1" applyProtection="1">
      <alignment vertical="top" wrapText="1"/>
    </xf>
    <xf numFmtId="0" fontId="2" fillId="0" borderId="11" xfId="0" applyFont="1" applyFill="1" applyBorder="1" applyAlignment="1" applyProtection="1">
      <alignment vertical="top" wrapText="1"/>
    </xf>
    <xf numFmtId="0" fontId="2" fillId="0" borderId="12" xfId="0" applyFont="1" applyFill="1" applyBorder="1" applyAlignment="1" applyProtection="1">
      <alignment vertical="top" wrapText="1"/>
    </xf>
    <xf numFmtId="0" fontId="2" fillId="0" borderId="13" xfId="0" applyFont="1" applyFill="1" applyBorder="1" applyAlignment="1" applyProtection="1">
      <alignment vertical="top" wrapText="1"/>
    </xf>
    <xf numFmtId="3" fontId="0" fillId="0" borderId="4" xfId="0" applyNumberFormat="1" applyFill="1" applyBorder="1" applyProtection="1"/>
    <xf numFmtId="164" fontId="0" fillId="0" borderId="4" xfId="1" applyNumberFormat="1" applyFont="1" applyFill="1" applyBorder="1" applyProtection="1"/>
    <xf numFmtId="0" fontId="2" fillId="0" borderId="14" xfId="0" applyFont="1" applyFill="1" applyBorder="1" applyProtection="1"/>
    <xf numFmtId="3" fontId="0" fillId="0" borderId="15" xfId="0" applyNumberFormat="1" applyFill="1" applyBorder="1" applyProtection="1"/>
    <xf numFmtId="164" fontId="0" fillId="0" borderId="15" xfId="1" applyNumberFormat="1" applyFont="1" applyFill="1" applyBorder="1" applyProtection="1"/>
    <xf numFmtId="0" fontId="0" fillId="0" borderId="1" xfId="0" applyFill="1" applyBorder="1" applyProtection="1"/>
    <xf numFmtId="0" fontId="0" fillId="0" borderId="17" xfId="0" applyFill="1" applyBorder="1" applyProtection="1"/>
    <xf numFmtId="164" fontId="0" fillId="0" borderId="18" xfId="1" applyNumberFormat="1" applyFont="1" applyFill="1" applyBorder="1" applyProtection="1"/>
    <xf numFmtId="0" fontId="2" fillId="0" borderId="14" xfId="0" applyFont="1" applyFill="1" applyBorder="1" applyAlignment="1" applyProtection="1">
      <alignment vertical="top"/>
    </xf>
    <xf numFmtId="0" fontId="0" fillId="0" borderId="1" xfId="0" applyFill="1" applyBorder="1" applyAlignment="1" applyProtection="1">
      <alignment vertical="top"/>
    </xf>
    <xf numFmtId="3" fontId="0" fillId="0" borderId="8" xfId="0" applyNumberFormat="1" applyFill="1" applyBorder="1" applyProtection="1"/>
    <xf numFmtId="3" fontId="0" fillId="0" borderId="3" xfId="0" applyNumberFormat="1" applyFill="1" applyBorder="1" applyProtection="1"/>
    <xf numFmtId="0" fontId="2" fillId="0" borderId="16" xfId="0" applyFont="1" applyFill="1" applyBorder="1" applyAlignment="1" applyProtection="1">
      <alignment vertical="top" wrapText="1"/>
    </xf>
    <xf numFmtId="0" fontId="2" fillId="0" borderId="16" xfId="0" applyFont="1" applyFill="1" applyBorder="1" applyProtection="1"/>
    <xf numFmtId="0" fontId="2" fillId="0" borderId="2" xfId="0" applyFont="1" applyFill="1" applyBorder="1" applyProtection="1"/>
    <xf numFmtId="3" fontId="0" fillId="0" borderId="14" xfId="0" applyNumberFormat="1" applyFill="1" applyBorder="1" applyProtection="1"/>
    <xf numFmtId="164" fontId="0" fillId="0" borderId="16" xfId="1" applyNumberFormat="1" applyFont="1" applyFill="1" applyBorder="1" applyProtection="1"/>
    <xf numFmtId="3" fontId="0" fillId="0" borderId="1" xfId="0" applyNumberFormat="1" applyFill="1" applyBorder="1" applyProtection="1"/>
    <xf numFmtId="164" fontId="0" fillId="0" borderId="2" xfId="1" applyNumberFormat="1" applyFont="1" applyFill="1" applyBorder="1" applyProtection="1"/>
    <xf numFmtId="3" fontId="0" fillId="0" borderId="17" xfId="0" applyNumberFormat="1" applyFill="1" applyBorder="1" applyProtection="1"/>
    <xf numFmtId="164" fontId="0" fillId="0" borderId="19" xfId="1" applyNumberFormat="1" applyFont="1" applyFill="1" applyBorder="1" applyProtection="1"/>
    <xf numFmtId="0" fontId="2" fillId="0" borderId="22" xfId="0" applyFont="1" applyFill="1" applyBorder="1" applyAlignment="1" applyProtection="1">
      <alignment vertical="top" wrapText="1"/>
    </xf>
    <xf numFmtId="164" fontId="0" fillId="0" borderId="9" xfId="1" applyNumberFormat="1" applyFont="1" applyFill="1" applyBorder="1" applyProtection="1"/>
    <xf numFmtId="164" fontId="0" fillId="0" borderId="20" xfId="1" applyNumberFormat="1" applyFont="1" applyFill="1" applyBorder="1" applyProtection="1"/>
    <xf numFmtId="164" fontId="0" fillId="0" borderId="23" xfId="1" applyNumberFormat="1" applyFont="1" applyFill="1" applyBorder="1" applyProtection="1"/>
    <xf numFmtId="3" fontId="0" fillId="2" borderId="14" xfId="0" applyNumberFormat="1" applyFill="1" applyBorder="1" applyAlignment="1" applyProtection="1">
      <alignment horizontal="right"/>
    </xf>
    <xf numFmtId="3" fontId="0" fillId="2" borderId="1" xfId="0" applyNumberFormat="1" applyFill="1" applyBorder="1" applyAlignment="1" applyProtection="1">
      <alignment horizontal="right"/>
    </xf>
    <xf numFmtId="10" fontId="0" fillId="0" borderId="19" xfId="1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" xfId="0" applyNumberFormat="1" applyFont="1" applyFill="1" applyBorder="1" applyProtection="1"/>
    <xf numFmtId="3" fontId="2" fillId="0" borderId="17" xfId="0" applyNumberFormat="1" applyFont="1" applyFill="1" applyBorder="1" applyProtection="1"/>
    <xf numFmtId="3" fontId="0" fillId="0" borderId="0" xfId="0" applyNumberFormat="1" applyFill="1" applyProtection="1"/>
    <xf numFmtId="3" fontId="0" fillId="3" borderId="21" xfId="0" applyNumberFormat="1" applyFill="1" applyBorder="1" applyProtection="1"/>
    <xf numFmtId="3" fontId="0" fillId="3" borderId="18" xfId="0" applyNumberFormat="1" applyFill="1" applyBorder="1" applyProtection="1"/>
    <xf numFmtId="3" fontId="0" fillId="3" borderId="17" xfId="0" applyNumberFormat="1" applyFill="1" applyBorder="1" applyProtection="1"/>
    <xf numFmtId="3" fontId="0" fillId="0" borderId="0" xfId="0" applyNumberFormat="1" applyFill="1" applyBorder="1" applyProtection="1"/>
    <xf numFmtId="0" fontId="0" fillId="3" borderId="0" xfId="0" applyFill="1" applyProtection="1"/>
    <xf numFmtId="0" fontId="0" fillId="4" borderId="0" xfId="0" applyFill="1" applyProtection="1"/>
    <xf numFmtId="3" fontId="0" fillId="4" borderId="24" xfId="0" applyNumberFormat="1" applyFill="1" applyBorder="1" applyProtection="1"/>
    <xf numFmtId="0" fontId="0" fillId="4" borderId="24" xfId="0" applyFill="1" applyBorder="1" applyProtection="1"/>
    <xf numFmtId="3" fontId="0" fillId="4" borderId="0" xfId="0" applyNumberFormat="1" applyFill="1" applyProtection="1"/>
    <xf numFmtId="0" fontId="2" fillId="3" borderId="19" xfId="0" applyFont="1" applyFill="1" applyBorder="1" applyProtection="1"/>
    <xf numFmtId="0" fontId="2" fillId="0" borderId="5" xfId="0" applyFont="1" applyFill="1" applyBorder="1" applyAlignment="1" applyProtection="1">
      <alignment horizontal="center" vertical="top" wrapText="1"/>
    </xf>
    <xf numFmtId="0" fontId="2" fillId="0" borderId="6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  <xf numFmtId="0" fontId="2" fillId="0" borderId="8" xfId="0" applyFont="1" applyFill="1" applyBorder="1" applyAlignment="1" applyProtection="1">
      <alignment horizontal="center" vertical="top" wrapText="1"/>
    </xf>
    <xf numFmtId="0" fontId="2" fillId="0" borderId="9" xfId="0" applyFont="1" applyFill="1" applyBorder="1" applyAlignment="1" applyProtection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7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1" width="34.7109375" customWidth="1"/>
    <col min="2" max="2" width="21.42578125" customWidth="1"/>
    <col min="3" max="22" width="10.7109375" customWidth="1"/>
  </cols>
  <sheetData>
    <row r="1" spans="1:25" ht="18.75" x14ac:dyDescent="0.3">
      <c r="A1" s="1" t="s">
        <v>66</v>
      </c>
    </row>
    <row r="2" spans="1:25" ht="15.75" thickBot="1" x14ac:dyDescent="0.3"/>
    <row r="3" spans="1:25" s="3" customFormat="1" ht="32.25" customHeight="1" x14ac:dyDescent="0.25">
      <c r="A3" s="18" t="s">
        <v>52</v>
      </c>
      <c r="B3" s="22" t="s">
        <v>53</v>
      </c>
      <c r="C3" s="52" t="s">
        <v>0</v>
      </c>
      <c r="D3" s="53"/>
      <c r="E3" s="54" t="s">
        <v>1</v>
      </c>
      <c r="F3" s="55"/>
      <c r="G3" s="56" t="s">
        <v>2</v>
      </c>
      <c r="H3" s="55"/>
      <c r="I3" s="56" t="s">
        <v>3</v>
      </c>
      <c r="J3" s="55"/>
      <c r="K3" s="56" t="s">
        <v>4</v>
      </c>
      <c r="L3" s="55"/>
      <c r="M3" s="56" t="s">
        <v>5</v>
      </c>
      <c r="N3" s="54"/>
      <c r="O3" s="52" t="s">
        <v>6</v>
      </c>
      <c r="P3" s="53"/>
      <c r="Q3" s="52" t="s">
        <v>7</v>
      </c>
      <c r="R3" s="53"/>
      <c r="S3" s="52" t="s">
        <v>8</v>
      </c>
      <c r="T3" s="53"/>
      <c r="U3" s="52" t="s">
        <v>9</v>
      </c>
      <c r="V3" s="53"/>
    </row>
    <row r="4" spans="1:25" s="4" customFormat="1" ht="15.75" thickBot="1" x14ac:dyDescent="0.3">
      <c r="A4" s="19"/>
      <c r="B4" s="5" t="s">
        <v>54</v>
      </c>
      <c r="C4" s="6" t="s">
        <v>50</v>
      </c>
      <c r="D4" s="7" t="s">
        <v>51</v>
      </c>
      <c r="E4" s="8" t="s">
        <v>50</v>
      </c>
      <c r="F4" s="9" t="s">
        <v>51</v>
      </c>
      <c r="G4" s="9" t="s">
        <v>50</v>
      </c>
      <c r="H4" s="9" t="s">
        <v>51</v>
      </c>
      <c r="I4" s="9" t="s">
        <v>50</v>
      </c>
      <c r="J4" s="9" t="s">
        <v>51</v>
      </c>
      <c r="K4" s="9" t="s">
        <v>50</v>
      </c>
      <c r="L4" s="9" t="s">
        <v>51</v>
      </c>
      <c r="M4" s="9" t="s">
        <v>50</v>
      </c>
      <c r="N4" s="31" t="s">
        <v>51</v>
      </c>
      <c r="O4" s="6" t="s">
        <v>50</v>
      </c>
      <c r="P4" s="7" t="s">
        <v>51</v>
      </c>
      <c r="Q4" s="6" t="s">
        <v>50</v>
      </c>
      <c r="R4" s="7" t="s">
        <v>51</v>
      </c>
      <c r="S4" s="6" t="s">
        <v>50</v>
      </c>
      <c r="T4" s="7" t="s">
        <v>51</v>
      </c>
      <c r="U4" s="6" t="s">
        <v>50</v>
      </c>
      <c r="V4" s="7" t="s">
        <v>51</v>
      </c>
    </row>
    <row r="5" spans="1:25" x14ac:dyDescent="0.25">
      <c r="A5" s="12" t="s">
        <v>10</v>
      </c>
      <c r="B5" s="23" t="s">
        <v>11</v>
      </c>
      <c r="C5" s="25">
        <v>259</v>
      </c>
      <c r="D5" s="26">
        <f>C5/$U5</f>
        <v>1.3627992633517496E-2</v>
      </c>
      <c r="E5" s="20">
        <v>1261</v>
      </c>
      <c r="F5" s="14">
        <f>E5/$U5</f>
        <v>6.6350960273612203E-2</v>
      </c>
      <c r="G5" s="13">
        <v>2934</v>
      </c>
      <c r="H5" s="14">
        <f>G5/$U5</f>
        <v>0.15438042620363063</v>
      </c>
      <c r="I5" s="13">
        <v>7296</v>
      </c>
      <c r="J5" s="14">
        <f>I5/$U5</f>
        <v>0.38389897395422257</v>
      </c>
      <c r="K5" s="13">
        <v>4343</v>
      </c>
      <c r="L5" s="14">
        <f>K5/$U5</f>
        <v>0.22851881083925282</v>
      </c>
      <c r="M5" s="13">
        <v>2601</v>
      </c>
      <c r="N5" s="32">
        <f>M5/$U5</f>
        <v>0.13685872138910812</v>
      </c>
      <c r="O5" s="25">
        <v>66</v>
      </c>
      <c r="P5" s="26">
        <f>O5/$U5</f>
        <v>3.472770323599053E-3</v>
      </c>
      <c r="Q5" s="25">
        <v>247</v>
      </c>
      <c r="R5" s="26">
        <f>Q5/$U5</f>
        <v>1.2996579847408577E-2</v>
      </c>
      <c r="S5" s="35" t="s">
        <v>12</v>
      </c>
      <c r="T5" s="26"/>
      <c r="U5" s="38">
        <v>19005</v>
      </c>
      <c r="V5" s="26">
        <f>SUM(D5,F5,H5,J5,L5,N5,P5,R5,T5)</f>
        <v>1.0001052354643516</v>
      </c>
      <c r="X5" s="41">
        <f t="shared" ref="X5:X7" si="0">SUM(C5,E5,G5,I5,K5,M5,O5,Q5,S5)</f>
        <v>19007</v>
      </c>
      <c r="Y5" s="41">
        <f t="shared" ref="Y5:Y7" si="1">U5-X5</f>
        <v>-2</v>
      </c>
    </row>
    <row r="6" spans="1:25" x14ac:dyDescent="0.25">
      <c r="A6" s="15"/>
      <c r="B6" s="24" t="s">
        <v>13</v>
      </c>
      <c r="C6" s="27">
        <v>282</v>
      </c>
      <c r="D6" s="28">
        <f t="shared" ref="D6:F8" si="2">C6/$U6</f>
        <v>1.5172710642419025E-2</v>
      </c>
      <c r="E6" s="21">
        <v>1483</v>
      </c>
      <c r="F6" s="11">
        <f t="shared" si="2"/>
        <v>7.9791240718820614E-2</v>
      </c>
      <c r="G6" s="10">
        <v>2356</v>
      </c>
      <c r="H6" s="11">
        <f t="shared" ref="H6" si="3">G6/$U6</f>
        <v>0.12676207898418165</v>
      </c>
      <c r="I6" s="10">
        <v>6994</v>
      </c>
      <c r="J6" s="11">
        <f t="shared" ref="J6" si="4">I6/$U6</f>
        <v>0.37630474550737114</v>
      </c>
      <c r="K6" s="10">
        <v>4741</v>
      </c>
      <c r="L6" s="11">
        <f t="shared" ref="L6" si="5">K6/$U6</f>
        <v>0.25508447218336383</v>
      </c>
      <c r="M6" s="10">
        <v>2529</v>
      </c>
      <c r="N6" s="33">
        <f t="shared" ref="N6" si="6">M6/$U6</f>
        <v>0.13607016033573657</v>
      </c>
      <c r="O6" s="27">
        <v>44</v>
      </c>
      <c r="P6" s="28">
        <f t="shared" ref="P6" si="7">O6/$U6</f>
        <v>2.3673732917249544E-3</v>
      </c>
      <c r="Q6" s="27">
        <v>157</v>
      </c>
      <c r="R6" s="28">
        <f t="shared" ref="R6" si="8">Q6/$U6</f>
        <v>8.4472183363822236E-3</v>
      </c>
      <c r="S6" s="36" t="s">
        <v>12</v>
      </c>
      <c r="T6" s="28"/>
      <c r="U6" s="39">
        <v>18586</v>
      </c>
      <c r="V6" s="28">
        <f>SUM(D6,F6,H6,J6,L6,N6,P6,R6,T6)</f>
        <v>1</v>
      </c>
      <c r="X6" s="41">
        <f t="shared" si="0"/>
        <v>18586</v>
      </c>
      <c r="Y6" s="41">
        <f t="shared" si="1"/>
        <v>0</v>
      </c>
    </row>
    <row r="7" spans="1:25" x14ac:dyDescent="0.25">
      <c r="A7" s="15"/>
      <c r="B7" s="24" t="s">
        <v>14</v>
      </c>
      <c r="C7" s="27">
        <v>251</v>
      </c>
      <c r="D7" s="28">
        <f t="shared" si="2"/>
        <v>1.3620577382244412E-2</v>
      </c>
      <c r="E7" s="21">
        <v>1318</v>
      </c>
      <c r="F7" s="11">
        <f t="shared" si="2"/>
        <v>7.1521597568916864E-2</v>
      </c>
      <c r="G7" s="10">
        <v>2168</v>
      </c>
      <c r="H7" s="11">
        <f t="shared" ref="H7" si="9">G7/$U7</f>
        <v>0.11764705882352941</v>
      </c>
      <c r="I7" s="10">
        <v>6575</v>
      </c>
      <c r="J7" s="11">
        <f t="shared" ref="J7" si="10">I7/$U7</f>
        <v>0.35679400911656173</v>
      </c>
      <c r="K7" s="10">
        <v>5618</v>
      </c>
      <c r="L7" s="11">
        <f t="shared" ref="L7" si="11">K7/$U7</f>
        <v>0.30486216626872154</v>
      </c>
      <c r="M7" s="10">
        <v>2408</v>
      </c>
      <c r="N7" s="33">
        <f t="shared" ref="N7" si="12">M7/$U7</f>
        <v>0.1306707184718906</v>
      </c>
      <c r="O7" s="27">
        <v>12</v>
      </c>
      <c r="P7" s="28">
        <f t="shared" ref="P7" si="13">O7/$U7</f>
        <v>6.5118298241805949E-4</v>
      </c>
      <c r="Q7" s="27">
        <v>78</v>
      </c>
      <c r="R7" s="28">
        <f t="shared" ref="R7" si="14">Q7/$U7</f>
        <v>4.2326893857173864E-3</v>
      </c>
      <c r="S7" s="36" t="s">
        <v>12</v>
      </c>
      <c r="T7" s="28"/>
      <c r="U7" s="39">
        <v>18428</v>
      </c>
      <c r="V7" s="28">
        <f t="shared" ref="V7:V8" si="15">SUM(D7,F7,H7,J7,L7,N7,P7,R7,T7)</f>
        <v>1</v>
      </c>
      <c r="X7" s="41">
        <f t="shared" si="0"/>
        <v>18428</v>
      </c>
      <c r="Y7" s="41">
        <f t="shared" si="1"/>
        <v>0</v>
      </c>
    </row>
    <row r="8" spans="1:25" ht="15.75" thickBot="1" x14ac:dyDescent="0.3">
      <c r="A8" s="16"/>
      <c r="B8" s="51" t="s">
        <v>15</v>
      </c>
      <c r="C8" s="29">
        <v>248</v>
      </c>
      <c r="D8" s="30">
        <f t="shared" si="2"/>
        <v>1.3417009305345163E-2</v>
      </c>
      <c r="E8" s="42">
        <v>1136</v>
      </c>
      <c r="F8" s="17">
        <f t="shared" si="2"/>
        <v>6.1458558753516558E-2</v>
      </c>
      <c r="G8" s="43">
        <v>1994</v>
      </c>
      <c r="H8" s="17">
        <f t="shared" ref="H8" si="16">G8/$U8</f>
        <v>0.10787708288249297</v>
      </c>
      <c r="I8" s="43">
        <v>6522</v>
      </c>
      <c r="J8" s="17">
        <f t="shared" ref="J8" si="17">I8/$U8</f>
        <v>0.35284570439298851</v>
      </c>
      <c r="K8" s="43">
        <v>6346</v>
      </c>
      <c r="L8" s="17">
        <f t="shared" ref="L8" si="18">K8/$U8</f>
        <v>0.34332395585371134</v>
      </c>
      <c r="M8" s="43">
        <v>2167</v>
      </c>
      <c r="N8" s="34">
        <f t="shared" ref="N8" si="19">M8/$U8</f>
        <v>0.11723652888985069</v>
      </c>
      <c r="O8" s="44">
        <v>6</v>
      </c>
      <c r="P8" s="30">
        <f t="shared" ref="P8" si="20">O8/$U8</f>
        <v>3.2460506383899588E-4</v>
      </c>
      <c r="Q8" s="44">
        <v>59</v>
      </c>
      <c r="R8" s="30">
        <f t="shared" ref="R8" si="21">Q8/$U8</f>
        <v>3.1919497944167931E-3</v>
      </c>
      <c r="S8" s="44">
        <v>7</v>
      </c>
      <c r="T8" s="37">
        <f t="shared" ref="T8" si="22">S8/$U8</f>
        <v>3.7870590781216188E-4</v>
      </c>
      <c r="U8" s="40">
        <v>18484</v>
      </c>
      <c r="V8" s="30">
        <f t="shared" si="15"/>
        <v>1.0000541008439732</v>
      </c>
      <c r="X8" s="41">
        <f>SUM(C8,E8,G8,I8,K8,M8,O8,Q8,S8)</f>
        <v>18485</v>
      </c>
      <c r="Y8" s="41">
        <f>U8-X8</f>
        <v>-1</v>
      </c>
    </row>
    <row r="9" spans="1:25" x14ac:dyDescent="0.25">
      <c r="A9" s="49" t="s">
        <v>60</v>
      </c>
      <c r="C9" s="48">
        <v>248</v>
      </c>
      <c r="E9" s="48">
        <v>1161</v>
      </c>
      <c r="G9" s="48">
        <v>2037</v>
      </c>
      <c r="I9" s="48">
        <v>6533</v>
      </c>
      <c r="K9" s="48">
        <v>6192</v>
      </c>
      <c r="M9" s="48">
        <v>2202</v>
      </c>
      <c r="O9" s="48">
        <v>4</v>
      </c>
      <c r="Q9" s="48">
        <v>55</v>
      </c>
      <c r="S9" s="49">
        <v>4</v>
      </c>
      <c r="U9" s="50">
        <f>SUM(C9,E9,G9,I9,K9,M9,O9,Q9,S9)</f>
        <v>18436</v>
      </c>
      <c r="X9" s="41">
        <f>SUM(C9,E9,G9,I9,K9,M9,O9,Q9,S9)</f>
        <v>18436</v>
      </c>
    </row>
    <row r="10" spans="1:25" x14ac:dyDescent="0.25">
      <c r="C10" s="45"/>
      <c r="E10" s="45"/>
      <c r="G10" s="45"/>
      <c r="I10" s="45"/>
      <c r="K10" s="45"/>
      <c r="M10" s="45"/>
      <c r="O10" s="45"/>
      <c r="Q10" s="45"/>
      <c r="X10" s="41"/>
    </row>
    <row r="11" spans="1:25" x14ac:dyDescent="0.25">
      <c r="A11" t="s">
        <v>16</v>
      </c>
    </row>
    <row r="12" spans="1:25" x14ac:dyDescent="0.25">
      <c r="A12" t="s">
        <v>17</v>
      </c>
    </row>
    <row r="14" spans="1:25" x14ac:dyDescent="0.25">
      <c r="A14" t="s">
        <v>18</v>
      </c>
    </row>
    <row r="15" spans="1:25" x14ac:dyDescent="0.25">
      <c r="A15" t="s">
        <v>19</v>
      </c>
    </row>
    <row r="16" spans="1:25" ht="165" x14ac:dyDescent="0.25">
      <c r="A16" s="2" t="s">
        <v>20</v>
      </c>
    </row>
    <row r="18" spans="1:1" x14ac:dyDescent="0.25">
      <c r="A18" t="s">
        <v>16</v>
      </c>
    </row>
    <row r="19" spans="1:1" x14ac:dyDescent="0.25">
      <c r="A19" t="s">
        <v>21</v>
      </c>
    </row>
    <row r="20" spans="1:1" x14ac:dyDescent="0.25">
      <c r="A20" t="s">
        <v>22</v>
      </c>
    </row>
    <row r="22" spans="1:1" x14ac:dyDescent="0.25">
      <c r="A22" t="s">
        <v>16</v>
      </c>
    </row>
    <row r="23" spans="1:1" x14ac:dyDescent="0.25">
      <c r="A23" t="s">
        <v>23</v>
      </c>
    </row>
    <row r="24" spans="1:1" x14ac:dyDescent="0.25">
      <c r="A24" t="s">
        <v>24</v>
      </c>
    </row>
    <row r="26" spans="1:1" x14ac:dyDescent="0.25">
      <c r="A26" t="s">
        <v>16</v>
      </c>
    </row>
    <row r="27" spans="1:1" x14ac:dyDescent="0.25">
      <c r="A27" t="s">
        <v>25</v>
      </c>
    </row>
    <row r="28" spans="1:1" x14ac:dyDescent="0.25">
      <c r="A28" t="s">
        <v>26</v>
      </c>
    </row>
    <row r="30" spans="1:1" x14ac:dyDescent="0.25">
      <c r="A30" t="s">
        <v>16</v>
      </c>
    </row>
    <row r="31" spans="1:1" x14ac:dyDescent="0.25">
      <c r="A31" t="s">
        <v>27</v>
      </c>
    </row>
    <row r="32" spans="1:1" x14ac:dyDescent="0.25">
      <c r="A32" t="s">
        <v>28</v>
      </c>
    </row>
    <row r="34" spans="1:1" x14ac:dyDescent="0.25">
      <c r="A34" t="s">
        <v>16</v>
      </c>
    </row>
    <row r="35" spans="1:1" x14ac:dyDescent="0.25">
      <c r="A35" t="s">
        <v>29</v>
      </c>
    </row>
    <row r="36" spans="1:1" x14ac:dyDescent="0.25">
      <c r="A36" t="s">
        <v>30</v>
      </c>
    </row>
    <row r="38" spans="1:1" x14ac:dyDescent="0.25">
      <c r="A38" t="s">
        <v>16</v>
      </c>
    </row>
    <row r="39" spans="1:1" x14ac:dyDescent="0.25">
      <c r="A39" t="s">
        <v>31</v>
      </c>
    </row>
    <row r="40" spans="1:1" x14ac:dyDescent="0.25">
      <c r="A40" t="s">
        <v>32</v>
      </c>
    </row>
    <row r="42" spans="1:1" x14ac:dyDescent="0.25">
      <c r="A42" t="s">
        <v>16</v>
      </c>
    </row>
    <row r="43" spans="1:1" x14ac:dyDescent="0.25">
      <c r="A43" t="s">
        <v>33</v>
      </c>
    </row>
    <row r="44" spans="1:1" x14ac:dyDescent="0.25">
      <c r="A44" t="s">
        <v>34</v>
      </c>
    </row>
    <row r="46" spans="1:1" x14ac:dyDescent="0.25">
      <c r="A46" t="s">
        <v>16</v>
      </c>
    </row>
    <row r="47" spans="1:1" x14ac:dyDescent="0.25">
      <c r="A47" t="s">
        <v>35</v>
      </c>
    </row>
    <row r="48" spans="1:1" x14ac:dyDescent="0.25">
      <c r="A48" t="s">
        <v>36</v>
      </c>
    </row>
    <row r="51" spans="1:2" x14ac:dyDescent="0.25">
      <c r="A51" t="s">
        <v>37</v>
      </c>
      <c r="B51" t="s">
        <v>38</v>
      </c>
    </row>
    <row r="53" spans="1:2" x14ac:dyDescent="0.25">
      <c r="A53" t="s">
        <v>39</v>
      </c>
      <c r="B53" t="s">
        <v>40</v>
      </c>
    </row>
    <row r="55" spans="1:2" x14ac:dyDescent="0.25">
      <c r="A55" t="s">
        <v>41</v>
      </c>
      <c r="B55" t="s">
        <v>42</v>
      </c>
    </row>
    <row r="57" spans="1:2" x14ac:dyDescent="0.25">
      <c r="A57" t="s">
        <v>43</v>
      </c>
    </row>
    <row r="59" spans="1:2" x14ac:dyDescent="0.25">
      <c r="A59" t="s">
        <v>44</v>
      </c>
      <c r="B59" t="s">
        <v>45</v>
      </c>
    </row>
    <row r="67" spans="1:23" x14ac:dyDescent="0.25">
      <c r="A67" t="s">
        <v>46</v>
      </c>
      <c r="B67" t="s">
        <v>47</v>
      </c>
    </row>
    <row r="69" spans="1:23" x14ac:dyDescent="0.25">
      <c r="A69" t="s">
        <v>48</v>
      </c>
      <c r="B69" t="s">
        <v>49</v>
      </c>
    </row>
    <row r="72" spans="1:23" x14ac:dyDescent="0.25">
      <c r="A72" t="s">
        <v>55</v>
      </c>
      <c r="E72" s="46" t="s">
        <v>61</v>
      </c>
    </row>
    <row r="73" spans="1:23" x14ac:dyDescent="0.25">
      <c r="A73" t="s">
        <v>56</v>
      </c>
      <c r="E73" s="46" t="s">
        <v>62</v>
      </c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</row>
    <row r="74" spans="1:23" x14ac:dyDescent="0.25">
      <c r="A74" t="s">
        <v>57</v>
      </c>
      <c r="E74" t="s">
        <v>64</v>
      </c>
    </row>
    <row r="75" spans="1:23" x14ac:dyDescent="0.25">
      <c r="A75" t="s">
        <v>58</v>
      </c>
      <c r="E75" s="47" t="s">
        <v>63</v>
      </c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23" x14ac:dyDescent="0.25">
      <c r="E76" t="s">
        <v>65</v>
      </c>
    </row>
    <row r="77" spans="1:23" x14ac:dyDescent="0.25">
      <c r="A77" t="s">
        <v>59</v>
      </c>
    </row>
  </sheetData>
  <mergeCells count="10">
    <mergeCell ref="O3:P3"/>
    <mergeCell ref="Q3:R3"/>
    <mergeCell ref="S3:T3"/>
    <mergeCell ref="U3:V3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2019-01-29T13:51:33Z</dcterms:created>
  <dcterms:modified xsi:type="dcterms:W3CDTF">2019-02-05T17:21:36Z</dcterms:modified>
</cp:coreProperties>
</file>