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1330" windowHeight="9585"/>
  </bookViews>
  <sheets>
    <sheet name="Sheet1" sheetId="1" r:id="rId1"/>
  </sheets>
  <definedNames>
    <definedName name="_xlnm._FilterDatabase" localSheetId="0" hidden="1">Sheet1!$B$4:$X$4</definedName>
  </definedNames>
  <calcPr calcId="162913" iterateDelta="1E-4"/>
</workbook>
</file>

<file path=xl/calcChain.xml><?xml version="1.0" encoding="utf-8"?>
<calcChain xmlns="http://schemas.openxmlformats.org/spreadsheetml/2006/main">
  <c r="S50" i="1" l="1"/>
  <c r="P50" i="1"/>
  <c r="M50" i="1"/>
  <c r="J50" i="1"/>
  <c r="G50" i="1"/>
  <c r="D50" i="1"/>
  <c r="V50" i="1" s="1"/>
  <c r="S46" i="1" l="1"/>
  <c r="P46" i="1"/>
  <c r="M46" i="1"/>
  <c r="J46" i="1"/>
  <c r="G46" i="1"/>
  <c r="D46" i="1"/>
  <c r="V46" i="1" s="1"/>
  <c r="V44" i="1"/>
  <c r="S44" i="1"/>
  <c r="P44" i="1"/>
  <c r="M44" i="1"/>
  <c r="J44" i="1"/>
  <c r="G44" i="1"/>
  <c r="D44" i="1"/>
  <c r="S42" i="1"/>
  <c r="V42" i="1" s="1"/>
  <c r="P42" i="1"/>
  <c r="M42" i="1"/>
  <c r="J42" i="1"/>
  <c r="G42" i="1"/>
  <c r="D42" i="1"/>
  <c r="S40" i="1"/>
  <c r="P40" i="1"/>
  <c r="V40" i="1" s="1"/>
  <c r="M40" i="1"/>
  <c r="J40" i="1"/>
  <c r="G40" i="1"/>
  <c r="D40" i="1"/>
  <c r="S38" i="1"/>
  <c r="P38" i="1"/>
  <c r="M38" i="1"/>
  <c r="J38" i="1"/>
  <c r="G38" i="1"/>
  <c r="D38" i="1"/>
  <c r="V38" i="1" s="1"/>
  <c r="S36" i="1"/>
  <c r="P36" i="1"/>
  <c r="M36" i="1"/>
  <c r="J36" i="1"/>
  <c r="V36" i="1" s="1"/>
  <c r="G36" i="1"/>
  <c r="D36" i="1"/>
  <c r="S34" i="1"/>
  <c r="P34" i="1"/>
  <c r="M34" i="1"/>
  <c r="J34" i="1"/>
  <c r="G34" i="1"/>
  <c r="V34" i="1" s="1"/>
  <c r="D34" i="1"/>
  <c r="S32" i="1"/>
  <c r="P32" i="1"/>
  <c r="M32" i="1"/>
  <c r="J32" i="1"/>
  <c r="G32" i="1"/>
  <c r="D32" i="1"/>
  <c r="V32" i="1" s="1"/>
  <c r="S30" i="1"/>
  <c r="P30" i="1"/>
  <c r="M30" i="1"/>
  <c r="J30" i="1"/>
  <c r="G30" i="1"/>
  <c r="D30" i="1"/>
  <c r="V30" i="1" s="1"/>
  <c r="P12" i="1"/>
  <c r="P6" i="1"/>
  <c r="V24" i="1"/>
  <c r="S24" i="1"/>
  <c r="P24" i="1"/>
  <c r="M24" i="1"/>
  <c r="J24" i="1"/>
  <c r="G24" i="1"/>
  <c r="D24" i="1"/>
  <c r="S22" i="1"/>
  <c r="V22" i="1" s="1"/>
  <c r="P22" i="1"/>
  <c r="M22" i="1"/>
  <c r="J22" i="1"/>
  <c r="G22" i="1"/>
  <c r="D22" i="1"/>
  <c r="S20" i="1"/>
  <c r="P20" i="1"/>
  <c r="V20" i="1" s="1"/>
  <c r="M20" i="1"/>
  <c r="J20" i="1"/>
  <c r="G20" i="1"/>
  <c r="D20" i="1"/>
  <c r="S18" i="1"/>
  <c r="P18" i="1"/>
  <c r="M18" i="1"/>
  <c r="V18" i="1" s="1"/>
  <c r="J18" i="1"/>
  <c r="G18" i="1"/>
  <c r="D18" i="1"/>
  <c r="S16" i="1"/>
  <c r="P16" i="1"/>
  <c r="M16" i="1"/>
  <c r="J16" i="1"/>
  <c r="V16" i="1" s="1"/>
  <c r="G16" i="1"/>
  <c r="D16" i="1"/>
  <c r="S14" i="1"/>
  <c r="P14" i="1"/>
  <c r="M14" i="1"/>
  <c r="J14" i="1"/>
  <c r="G14" i="1"/>
  <c r="V14" i="1" s="1"/>
  <c r="D14" i="1"/>
  <c r="S12" i="1"/>
  <c r="M12" i="1"/>
  <c r="J12" i="1"/>
  <c r="G12" i="1"/>
  <c r="D12" i="1"/>
  <c r="V12" i="1" s="1"/>
  <c r="S10" i="1"/>
  <c r="P10" i="1"/>
  <c r="M10" i="1"/>
  <c r="J10" i="1"/>
  <c r="G10" i="1"/>
  <c r="D10" i="1"/>
  <c r="V10" i="1" s="1"/>
  <c r="V8" i="1"/>
  <c r="S8" i="1"/>
  <c r="P8" i="1"/>
  <c r="M8" i="1"/>
  <c r="J8" i="1"/>
  <c r="G8" i="1"/>
  <c r="D8" i="1"/>
  <c r="S6" i="1"/>
  <c r="V6" i="1" s="1"/>
  <c r="M6" i="1"/>
  <c r="J6" i="1"/>
  <c r="G6" i="1"/>
  <c r="D6" i="1"/>
  <c r="D25" i="1"/>
  <c r="V45" i="1"/>
  <c r="V43" i="1"/>
  <c r="V41" i="1"/>
  <c r="V39" i="1"/>
  <c r="V37" i="1"/>
  <c r="V35" i="1"/>
  <c r="V33" i="1"/>
  <c r="V31" i="1"/>
  <c r="V29" i="1"/>
  <c r="V23" i="1"/>
  <c r="V21" i="1"/>
  <c r="V19" i="1"/>
  <c r="V17" i="1"/>
  <c r="V15" i="1"/>
  <c r="V13" i="1"/>
  <c r="V11" i="1"/>
  <c r="V9" i="1"/>
  <c r="V7" i="1"/>
  <c r="V5" i="1"/>
  <c r="V47" i="1" l="1"/>
  <c r="T47" i="1"/>
  <c r="S47" i="1"/>
  <c r="S48" i="1" s="1"/>
  <c r="Q47" i="1"/>
  <c r="P47" i="1"/>
  <c r="P48" i="1" s="1"/>
  <c r="N47" i="1"/>
  <c r="M47" i="1"/>
  <c r="M48" i="1" s="1"/>
  <c r="K47" i="1"/>
  <c r="J47" i="1"/>
  <c r="J48" i="1" s="1"/>
  <c r="H47" i="1"/>
  <c r="G47" i="1"/>
  <c r="G48" i="1" s="1"/>
  <c r="E47" i="1"/>
  <c r="D47" i="1"/>
  <c r="D48" i="1" s="1"/>
  <c r="T25" i="1"/>
  <c r="S25" i="1"/>
  <c r="Q25" i="1"/>
  <c r="P25" i="1"/>
  <c r="N25" i="1"/>
  <c r="M25" i="1"/>
  <c r="K25" i="1"/>
  <c r="J25" i="1"/>
  <c r="H25" i="1"/>
  <c r="G25" i="1"/>
  <c r="V25" i="1" s="1"/>
  <c r="E25" i="1"/>
  <c r="V48" i="1" l="1"/>
  <c r="W39" i="1"/>
  <c r="W29" i="1"/>
  <c r="W37" i="1"/>
  <c r="W33" i="1"/>
  <c r="W45" i="1"/>
  <c r="W31" i="1"/>
  <c r="W43" i="1"/>
  <c r="W41" i="1"/>
  <c r="W35" i="1"/>
  <c r="W17" i="1"/>
  <c r="W21" i="1"/>
  <c r="W19" i="1"/>
  <c r="W7" i="1"/>
  <c r="W5" i="1"/>
  <c r="W9" i="1"/>
  <c r="W13" i="1"/>
  <c r="W23" i="1"/>
  <c r="W15" i="1"/>
  <c r="W11" i="1"/>
  <c r="J26" i="1"/>
  <c r="M26" i="1"/>
  <c r="S26" i="1"/>
  <c r="D26" i="1"/>
  <c r="G26" i="1"/>
  <c r="P26" i="1"/>
  <c r="S49" i="1"/>
  <c r="P49" i="1"/>
  <c r="M49" i="1"/>
  <c r="O5" i="1" s="1"/>
  <c r="J49" i="1"/>
  <c r="G49" i="1"/>
  <c r="D49" i="1"/>
  <c r="V49" i="1" s="1"/>
  <c r="X25" i="1" s="1"/>
  <c r="W47" i="1" l="1"/>
  <c r="W25" i="1"/>
  <c r="R5" i="1"/>
  <c r="R7" i="1"/>
  <c r="R25" i="1"/>
  <c r="V26" i="1"/>
  <c r="L29" i="1"/>
  <c r="L35" i="1"/>
  <c r="L33" i="1"/>
  <c r="L37" i="1"/>
  <c r="L31" i="1"/>
  <c r="F37" i="1"/>
  <c r="F33" i="1"/>
  <c r="F31" i="1"/>
  <c r="F29" i="1"/>
  <c r="F35" i="1"/>
  <c r="X35" i="1"/>
  <c r="X29" i="1"/>
  <c r="X33" i="1"/>
  <c r="X37" i="1"/>
  <c r="X31" i="1"/>
  <c r="L13" i="1"/>
  <c r="L11" i="1"/>
  <c r="F11" i="1"/>
  <c r="F13" i="1"/>
  <c r="X13" i="1"/>
  <c r="X11" i="1"/>
  <c r="L25" i="1"/>
  <c r="F7" i="1"/>
  <c r="F9" i="1"/>
  <c r="F15" i="1"/>
  <c r="F45" i="1"/>
  <c r="F19" i="1"/>
  <c r="F43" i="1"/>
  <c r="F17" i="1"/>
  <c r="F23" i="1"/>
  <c r="F41" i="1"/>
  <c r="F5" i="1"/>
  <c r="F39" i="1"/>
  <c r="F25" i="1"/>
  <c r="F47" i="1"/>
  <c r="F21" i="1"/>
  <c r="X7" i="1"/>
  <c r="X9" i="1"/>
  <c r="X15" i="1"/>
  <c r="X45" i="1"/>
  <c r="X19" i="1"/>
  <c r="X43" i="1"/>
  <c r="X17" i="1"/>
  <c r="X41" i="1"/>
  <c r="X5" i="1"/>
  <c r="X39" i="1"/>
  <c r="X23" i="1"/>
  <c r="X47" i="1"/>
  <c r="X21" i="1"/>
  <c r="L5" i="1"/>
  <c r="L41" i="1"/>
  <c r="L45" i="1"/>
  <c r="L17" i="1"/>
  <c r="L21" i="1"/>
  <c r="L47" i="1"/>
  <c r="L43" i="1"/>
  <c r="L23" i="1"/>
  <c r="L7" i="1"/>
  <c r="L9" i="1"/>
  <c r="L15" i="1"/>
  <c r="L19" i="1"/>
  <c r="L39" i="1"/>
  <c r="F49" i="1" l="1"/>
  <c r="X49" i="1"/>
  <c r="L49" i="1"/>
  <c r="R37" i="1"/>
  <c r="R33" i="1"/>
  <c r="R31" i="1"/>
  <c r="R35" i="1"/>
  <c r="R29" i="1"/>
  <c r="I31" i="1"/>
  <c r="I33" i="1"/>
  <c r="I35" i="1"/>
  <c r="I37" i="1"/>
  <c r="I29" i="1"/>
  <c r="U33" i="1"/>
  <c r="U37" i="1"/>
  <c r="U35" i="1"/>
  <c r="U31" i="1"/>
  <c r="U29" i="1"/>
  <c r="O31" i="1"/>
  <c r="O29" i="1"/>
  <c r="O37" i="1"/>
  <c r="O33" i="1"/>
  <c r="O35" i="1"/>
  <c r="U25" i="1"/>
  <c r="U11" i="1"/>
  <c r="U13" i="1"/>
  <c r="R11" i="1"/>
  <c r="R13" i="1"/>
  <c r="I13" i="1"/>
  <c r="I11" i="1"/>
  <c r="O11" i="1"/>
  <c r="O13" i="1"/>
  <c r="I7" i="1"/>
  <c r="I9" i="1"/>
  <c r="I15" i="1"/>
  <c r="I41" i="1"/>
  <c r="I5" i="1"/>
  <c r="I39" i="1"/>
  <c r="I19" i="1"/>
  <c r="I23" i="1"/>
  <c r="I47" i="1"/>
  <c r="I21" i="1"/>
  <c r="I45" i="1"/>
  <c r="I43" i="1"/>
  <c r="I17" i="1"/>
  <c r="I25" i="1"/>
  <c r="R15" i="1"/>
  <c r="R9" i="1"/>
  <c r="R23" i="1"/>
  <c r="R47" i="1"/>
  <c r="R49" i="1" s="1"/>
  <c r="R21" i="1"/>
  <c r="R45" i="1"/>
  <c r="R19" i="1"/>
  <c r="R41" i="1"/>
  <c r="R43" i="1"/>
  <c r="R17" i="1"/>
  <c r="R39" i="1"/>
  <c r="O9" i="1"/>
  <c r="O15" i="1"/>
  <c r="O7" i="1"/>
  <c r="O23" i="1"/>
  <c r="O47" i="1"/>
  <c r="O21" i="1"/>
  <c r="O45" i="1"/>
  <c r="O19" i="1"/>
  <c r="O41" i="1"/>
  <c r="O43" i="1"/>
  <c r="O17" i="1"/>
  <c r="O39" i="1"/>
  <c r="U15" i="1"/>
  <c r="U7" i="1"/>
  <c r="U9" i="1"/>
  <c r="U41" i="1"/>
  <c r="U5" i="1"/>
  <c r="U19" i="1"/>
  <c r="U39" i="1"/>
  <c r="U45" i="1"/>
  <c r="U23" i="1"/>
  <c r="U47" i="1"/>
  <c r="U21" i="1"/>
  <c r="U43" i="1"/>
  <c r="U17" i="1"/>
  <c r="O25" i="1"/>
  <c r="O49" i="1" l="1"/>
  <c r="U49" i="1"/>
  <c r="I49" i="1"/>
</calcChain>
</file>

<file path=xl/sharedStrings.xml><?xml version="1.0" encoding="utf-8"?>
<sst xmlns="http://schemas.openxmlformats.org/spreadsheetml/2006/main" count="170" uniqueCount="35">
  <si>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</si>
  <si>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</si>
  <si>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</si>
  <si>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</si>
  <si>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</si>
  <si>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</si>
  <si>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</si>
  <si>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</si>
  <si>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</si>
  <si>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</si>
  <si>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 xml:space="preserve"> -- </t>
  </si>
  <si>
    <t>Finnmark Region forest figures are not included in the statistics for period 2005-2009, representing NFI 9</t>
  </si>
  <si>
    <t>Sums checked by JRC: 09-2018</t>
  </si>
  <si>
    <t>Percentages calculated by JRC: 09-2018</t>
  </si>
  <si>
    <t>Totalt / Total</t>
  </si>
  <si>
    <t>1-20</t>
  </si>
  <si>
    <t>21-40</t>
  </si>
  <si>
    <t>41-60</t>
  </si>
  <si>
    <t>61-80</t>
  </si>
  <si>
    <t>81-100</t>
  </si>
  <si>
    <t>101-120</t>
  </si>
  <si>
    <t>121-140</t>
  </si>
  <si>
    <t>141-160</t>
  </si>
  <si>
    <t>&gt;160</t>
  </si>
  <si>
    <t>Arealtype
Land type</t>
  </si>
  <si>
    <t>Tabell 11. Skogarealet fordelt på aldersklasser og arealtyper (1000 ha).
Table 11. Forest area by age classes and land types (1000 ha).</t>
  </si>
  <si>
    <t>Aldersklasse
Age class
(years)</t>
  </si>
  <si>
    <t>0*</t>
  </si>
  <si>
    <t>*Age class 0 area is identical with area of Development class 1 / " … aldersklasse 0 (= hogstklasse 1) … ", page 28 of report</t>
  </si>
  <si>
    <t>% of each Land type</t>
  </si>
  <si>
    <t>% of both Land types (product. F +  Non-prod. F.)</t>
  </si>
  <si>
    <t>Region in % of all Regions</t>
  </si>
  <si>
    <t>Produktivt skogareal / Productive forest area</t>
  </si>
  <si>
    <t>Uproduktivt skogareal / Non-productive forest area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</si>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</sst>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0" fillId="0" borderId="11" xfId="0" applyNumberFormat="1" applyBorder="1"/>
    <xf numFmtId="164" fontId="0" fillId="0" borderId="19" xfId="0" applyNumberFormat="1" applyBorder="1"/>
    <xf numFmtId="164" fontId="16" fillId="0" borderId="10" xfId="0" applyNumberFormat="1" applyFont="1" applyBorder="1"/>
    <xf numFmtId="10" fontId="0" fillId="0" borderId="11" xfId="42" applyNumberFormat="1" applyFont="1" applyBorder="1"/>
    <xf numFmtId="10" fontId="0" fillId="0" borderId="19" xfId="42" applyNumberFormat="1" applyFont="1" applyBorder="1"/>
    <xf numFmtId="10" fontId="0" fillId="0" borderId="0" xfId="42" applyNumberFormat="1" applyFont="1"/>
    <xf numFmtId="0" fontId="16" fillId="0" borderId="0" xfId="0" applyFont="1"/>
    <xf numFmtId="165" fontId="16" fillId="0" borderId="30" xfId="42" applyNumberFormat="1" applyFont="1" applyBorder="1"/>
    <xf numFmtId="10" fontId="16" fillId="0" borderId="17" xfId="42" applyNumberFormat="1" applyFont="1" applyBorder="1"/>
    <xf numFmtId="10" fontId="16" fillId="0" borderId="27" xfId="42" applyNumberFormat="1" applyFont="1" applyBorder="1"/>
    <xf numFmtId="10" fontId="16" fillId="0" borderId="29" xfId="42" applyNumberFormat="1" applyFont="1" applyBorder="1"/>
    <xf numFmtId="164" fontId="0" fillId="33" borderId="11" xfId="0" applyNumberFormat="1" applyFill="1" applyBorder="1"/>
    <xf numFmtId="10" fontId="0" fillId="33" borderId="11" xfId="42" applyNumberFormat="1" applyFont="1" applyFill="1" applyBorder="1"/>
    <xf numFmtId="164" fontId="0" fillId="33" borderId="19" xfId="0" applyNumberFormat="1" applyFill="1" applyBorder="1"/>
    <xf numFmtId="10" fontId="0" fillId="33" borderId="19" xfId="42" applyNumberFormat="1" applyFont="1" applyFill="1" applyBorder="1"/>
    <xf numFmtId="164" fontId="16" fillId="0" borderId="30" xfId="0" applyNumberFormat="1" applyFont="1" applyBorder="1"/>
    <xf numFmtId="10" fontId="16" fillId="0" borderId="30" xfId="42" applyNumberFormat="1" applyFont="1" applyBorder="1"/>
    <xf numFmtId="164" fontId="16" fillId="33" borderId="30" xfId="0" applyNumberFormat="1" applyFont="1" applyFill="1" applyBorder="1"/>
    <xf numFmtId="10" fontId="16" fillId="33" borderId="30" xfId="42" applyNumberFormat="1" applyFont="1" applyFill="1" applyBorder="1"/>
    <xf numFmtId="164" fontId="16" fillId="0" borderId="13" xfId="0" applyNumberFormat="1" applyFont="1" applyBorder="1"/>
    <xf numFmtId="164" fontId="16" fillId="0" borderId="11" xfId="0" applyNumberFormat="1" applyFont="1" applyBorder="1"/>
    <xf numFmtId="10" fontId="16" fillId="0" borderId="11" xfId="42" applyNumberFormat="1" applyFont="1" applyBorder="1"/>
    <xf numFmtId="164" fontId="16" fillId="33" borderId="11" xfId="0" applyNumberFormat="1" applyFont="1" applyFill="1" applyBorder="1"/>
    <xf numFmtId="10" fontId="16" fillId="33" borderId="11" xfId="42" applyNumberFormat="1" applyFont="1" applyFill="1" applyBorder="1"/>
    <xf numFmtId="164" fontId="16" fillId="0" borderId="40" xfId="0" applyNumberFormat="1" applyFont="1" applyBorder="1"/>
    <xf numFmtId="10" fontId="16" fillId="0" borderId="40" xfId="42" applyNumberFormat="1" applyFont="1" applyBorder="1"/>
    <xf numFmtId="164" fontId="16" fillId="33" borderId="40" xfId="0" applyNumberFormat="1" applyFont="1" applyFill="1" applyBorder="1"/>
    <xf numFmtId="10" fontId="16" fillId="33" borderId="40" xfId="42" applyNumberFormat="1" applyFont="1" applyFill="1" applyBorder="1"/>
    <xf numFmtId="165" fontId="16" fillId="0" borderId="40" xfId="42" applyNumberFormat="1" applyFont="1" applyBorder="1"/>
    <xf numFmtId="10" fontId="16" fillId="0" borderId="38" xfId="42" applyNumberFormat="1" applyFont="1" applyBorder="1"/>
    <xf numFmtId="166" fontId="16" fillId="0" borderId="11" xfId="42" applyNumberFormat="1" applyFont="1" applyBorder="1"/>
    <xf numFmtId="166" fontId="16" fillId="0" borderId="19" xfId="42" applyNumberFormat="1" applyFont="1" applyBorder="1"/>
    <xf numFmtId="166" fontId="16" fillId="0" borderId="30" xfId="42" applyNumberFormat="1" applyFont="1" applyBorder="1"/>
    <xf numFmtId="166" fontId="19" fillId="0" borderId="24" xfId="42" applyNumberFormat="1" applyFont="1" applyBorder="1"/>
    <xf numFmtId="166" fontId="19" fillId="33" borderId="24" xfId="42" applyNumberFormat="1" applyFont="1" applyFill="1" applyBorder="1"/>
    <xf numFmtId="164" fontId="0" fillId="0" borderId="43" xfId="0" applyNumberFormat="1" applyBorder="1"/>
    <xf numFmtId="10" fontId="0" fillId="0" borderId="43" xfId="42" applyNumberFormat="1" applyFont="1" applyBorder="1"/>
    <xf numFmtId="164" fontId="0" fillId="33" borderId="43" xfId="0" applyNumberFormat="1" applyFill="1" applyBorder="1"/>
    <xf numFmtId="10" fontId="0" fillId="33" borderId="43" xfId="42" applyNumberFormat="1" applyFont="1" applyFill="1" applyBorder="1"/>
    <xf numFmtId="166" fontId="16" fillId="0" borderId="43" xfId="42" applyNumberFormat="1" applyFont="1" applyBorder="1"/>
    <xf numFmtId="10" fontId="16" fillId="0" borderId="45" xfId="42" applyNumberFormat="1" applyFont="1" applyBorder="1"/>
    <xf numFmtId="164" fontId="16" fillId="0" borderId="24" xfId="0" applyNumberFormat="1" applyFont="1" applyBorder="1"/>
    <xf numFmtId="164" fontId="16" fillId="0" borderId="43" xfId="0" applyNumberFormat="1" applyFont="1" applyBorder="1"/>
    <xf numFmtId="10" fontId="16" fillId="0" borderId="43" xfId="42" applyNumberFormat="1" applyFont="1" applyBorder="1"/>
    <xf numFmtId="166" fontId="19" fillId="33" borderId="43" xfId="42" applyNumberFormat="1" applyFont="1" applyFill="1" applyBorder="1"/>
    <xf numFmtId="164" fontId="16" fillId="33" borderId="43" xfId="0" applyNumberFormat="1" applyFont="1" applyFill="1" applyBorder="1"/>
    <xf numFmtId="10" fontId="16" fillId="33" borderId="43" xfId="42" applyNumberFormat="1" applyFont="1" applyFill="1" applyBorder="1"/>
    <xf numFmtId="166" fontId="19" fillId="0" borderId="43" xfId="42" applyNumberFormat="1" applyFont="1" applyBorder="1"/>
    <xf numFmtId="164" fontId="16" fillId="0" borderId="42" xfId="0" applyNumberFormat="1" applyFont="1" applyBorder="1"/>
    <xf numFmtId="164" fontId="0" fillId="0" borderId="10" xfId="0" applyNumberFormat="1" applyBorder="1"/>
    <xf numFmtId="10" fontId="0" fillId="33" borderId="12" xfId="42" applyNumberFormat="1" applyFont="1" applyFill="1" applyBorder="1"/>
    <xf numFmtId="166" fontId="19" fillId="0" borderId="18" xfId="42" applyNumberFormat="1" applyFont="1" applyBorder="1"/>
    <xf numFmtId="10" fontId="16" fillId="33" borderId="25" xfId="42" applyNumberFormat="1" applyFont="1" applyFill="1" applyBorder="1"/>
    <xf numFmtId="164" fontId="0" fillId="0" borderId="18" xfId="0" applyNumberFormat="1" applyBorder="1"/>
    <xf numFmtId="10" fontId="0" fillId="33" borderId="25" xfId="42" applyNumberFormat="1" applyFont="1" applyFill="1" applyBorder="1"/>
    <xf numFmtId="164" fontId="0" fillId="0" borderId="44" xfId="0" applyNumberFormat="1" applyBorder="1"/>
    <xf numFmtId="10" fontId="16" fillId="33" borderId="36" xfId="42" applyNumberFormat="1" applyFont="1" applyFill="1" applyBorder="1"/>
    <xf numFmtId="10" fontId="16" fillId="33" borderId="12" xfId="42" applyNumberFormat="1" applyFont="1" applyFill="1" applyBorder="1"/>
    <xf numFmtId="166" fontId="19" fillId="0" borderId="32" xfId="42" applyNumberFormat="1" applyFont="1" applyBorder="1"/>
    <xf numFmtId="166" fontId="19" fillId="33" borderId="39" xfId="42" applyNumberFormat="1" applyFont="1" applyFill="1" applyBorder="1"/>
    <xf numFmtId="166" fontId="19" fillId="0" borderId="39" xfId="42" applyNumberFormat="1" applyFont="1" applyBorder="1"/>
    <xf numFmtId="10" fontId="16" fillId="33" borderId="46" xfId="42" applyNumberFormat="1" applyFont="1" applyFill="1" applyBorder="1"/>
    <xf numFmtId="166" fontId="19" fillId="0" borderId="42" xfId="42" applyNumberFormat="1" applyFont="1" applyBorder="1"/>
    <xf numFmtId="166" fontId="19" fillId="33" borderId="42" xfId="42" applyNumberFormat="1" applyFont="1" applyFill="1" applyBorder="1"/>
    <xf numFmtId="10" fontId="0" fillId="33" borderId="41" xfId="42" applyNumberFormat="1" applyFont="1" applyFill="1" applyBorder="1"/>
    <xf numFmtId="166" fontId="19" fillId="0" borderId="44" xfId="42" applyNumberFormat="1" applyFont="1" applyBorder="1"/>
    <xf numFmtId="1" fontId="16" fillId="0" borderId="40" xfId="42" applyNumberFormat="1" applyFont="1" applyBorder="1"/>
    <xf numFmtId="3" fontId="16" fillId="0" borderId="11" xfId="0" applyNumberFormat="1" applyFont="1" applyBorder="1"/>
    <xf numFmtId="3" fontId="16" fillId="33" borderId="11" xfId="0" applyNumberFormat="1" applyFont="1" applyFill="1" applyBorder="1"/>
    <xf numFmtId="164" fontId="16" fillId="33" borderId="48" xfId="0" applyNumberFormat="1" applyFont="1" applyFill="1" applyBorder="1"/>
    <xf numFmtId="1" fontId="16" fillId="0" borderId="11" xfId="42" applyNumberFormat="1" applyFont="1" applyBorder="1"/>
    <xf numFmtId="0" fontId="16" fillId="0" borderId="49" xfId="0" applyFont="1" applyFill="1" applyBorder="1" applyAlignment="1">
      <alignment wrapText="1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33" borderId="35" xfId="0" applyFill="1" applyBorder="1" applyAlignment="1">
      <alignment horizontal="center" wrapText="1"/>
    </xf>
    <xf numFmtId="0" fontId="0" fillId="33" borderId="34" xfId="0" applyFill="1" applyBorder="1" applyAlignment="1">
      <alignment horizontal="center" wrapText="1"/>
    </xf>
    <xf numFmtId="0" fontId="0" fillId="33" borderId="21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33" borderId="26" xfId="0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16" fillId="0" borderId="20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0" fillId="0" borderId="20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6" fillId="0" borderId="47" xfId="0" applyFont="1" applyFill="1" applyBorder="1" applyAlignment="1">
      <alignment wrapText="1"/>
    </xf>
    <xf numFmtId="0" fontId="0" fillId="0" borderId="51" xfId="0" applyBorder="1" applyAlignment="1">
      <alignment horizontal="center"/>
    </xf>
    <xf numFmtId="0" fontId="18" fillId="0" borderId="52" xfId="0" applyFont="1" applyFill="1" applyBorder="1" applyAlignment="1" applyProtection="1">
      <alignment wrapText="1"/>
    </xf>
    <xf numFmtId="0" fontId="0" fillId="0" borderId="52" xfId="0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16" fillId="0" borderId="51" xfId="0" applyFont="1" applyFill="1" applyBorder="1" applyAlignment="1">
      <alignment wrapText="1"/>
    </xf>
    <xf numFmtId="0" fontId="18" fillId="0" borderId="54" xfId="0" applyFont="1" applyFill="1" applyBorder="1" applyAlignment="1" applyProtection="1">
      <alignment wrapText="1"/>
    </xf>
    <xf numFmtId="0" fontId="0" fillId="0" borderId="22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31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33" borderId="15" xfId="0" applyFill="1" applyBorder="1" applyAlignment="1">
      <alignment vertical="top" wrapText="1"/>
    </xf>
    <xf numFmtId="0" fontId="0" fillId="33" borderId="16" xfId="0" applyFill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43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workbookViewId="0">
      <pane xSplit="3" ySplit="4" topLeftCell="D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49.28515625" customWidth="1"/>
    <col min="3" max="3" width="21.7109375" customWidth="1"/>
    <col min="4" max="4" width="11.7109375" customWidth="1"/>
    <col min="5" max="5" width="9.7109375" customWidth="1"/>
    <col min="6" max="6" width="9.7109375" style="6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8" width="9.7109375" customWidth="1"/>
    <col min="19" max="19" width="11.7109375" customWidth="1"/>
    <col min="20" max="21" width="9.7109375" customWidth="1"/>
    <col min="22" max="22" width="11.7109375" customWidth="1"/>
    <col min="23" max="24" width="9.7109375" customWidth="1"/>
  </cols>
  <sheetData>
    <row r="1" spans="1:24" ht="30.75" customHeight="1" thickBot="1" x14ac:dyDescent="0.3">
      <c r="A1" s="87"/>
      <c r="B1" s="87"/>
      <c r="C1" s="87"/>
      <c r="D1" s="76" t="s">
        <v>25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8"/>
    </row>
    <row r="2" spans="1:24" ht="15.75" customHeight="1" thickBot="1" x14ac:dyDescent="0.3">
      <c r="A2" s="87"/>
      <c r="B2" s="88"/>
      <c r="C2" s="88"/>
      <c r="D2" s="73" t="s">
        <v>9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5"/>
    </row>
    <row r="3" spans="1:24" ht="60.75" customHeight="1" thickBot="1" x14ac:dyDescent="0.3">
      <c r="A3" s="87"/>
      <c r="B3" s="88"/>
      <c r="C3" s="88"/>
      <c r="D3" s="82" t="s">
        <v>1</v>
      </c>
      <c r="E3" s="83"/>
      <c r="F3" s="84"/>
      <c r="G3" s="79" t="s">
        <v>2</v>
      </c>
      <c r="H3" s="80"/>
      <c r="I3" s="86"/>
      <c r="J3" s="85" t="s">
        <v>3</v>
      </c>
      <c r="K3" s="83"/>
      <c r="L3" s="84"/>
      <c r="M3" s="79" t="s">
        <v>4</v>
      </c>
      <c r="N3" s="80"/>
      <c r="O3" s="86"/>
      <c r="P3" s="85" t="s">
        <v>5</v>
      </c>
      <c r="Q3" s="83"/>
      <c r="R3" s="84"/>
      <c r="S3" s="79" t="s">
        <v>6</v>
      </c>
      <c r="T3" s="80"/>
      <c r="U3" s="81"/>
      <c r="V3" s="89" t="s">
        <v>7</v>
      </c>
      <c r="W3" s="90"/>
      <c r="X3" s="91"/>
    </row>
    <row r="4" spans="1:24" s="112" customFormat="1" ht="105.75" customHeight="1" thickBot="1" x14ac:dyDescent="0.3">
      <c r="A4" s="113" t="s">
        <v>34</v>
      </c>
      <c r="B4" s="103" t="s">
        <v>24</v>
      </c>
      <c r="C4" s="104" t="s">
        <v>26</v>
      </c>
      <c r="D4" s="105" t="s">
        <v>0</v>
      </c>
      <c r="E4" s="106" t="s">
        <v>29</v>
      </c>
      <c r="F4" s="106" t="s">
        <v>30</v>
      </c>
      <c r="G4" s="107" t="s">
        <v>0</v>
      </c>
      <c r="H4" s="107" t="s">
        <v>29</v>
      </c>
      <c r="I4" s="107" t="s">
        <v>30</v>
      </c>
      <c r="J4" s="106" t="s">
        <v>0</v>
      </c>
      <c r="K4" s="106" t="s">
        <v>29</v>
      </c>
      <c r="L4" s="106" t="s">
        <v>30</v>
      </c>
      <c r="M4" s="107" t="s">
        <v>0</v>
      </c>
      <c r="N4" s="107" t="s">
        <v>29</v>
      </c>
      <c r="O4" s="107" t="s">
        <v>30</v>
      </c>
      <c r="P4" s="106" t="s">
        <v>0</v>
      </c>
      <c r="Q4" s="106" t="s">
        <v>29</v>
      </c>
      <c r="R4" s="106" t="s">
        <v>30</v>
      </c>
      <c r="S4" s="107" t="s">
        <v>0</v>
      </c>
      <c r="T4" s="107" t="s">
        <v>29</v>
      </c>
      <c r="U4" s="108" t="s">
        <v>30</v>
      </c>
      <c r="V4" s="109" t="s">
        <v>0</v>
      </c>
      <c r="W4" s="110" t="s">
        <v>29</v>
      </c>
      <c r="X4" s="111" t="s">
        <v>30</v>
      </c>
    </row>
    <row r="5" spans="1:24" ht="15" customHeight="1" x14ac:dyDescent="0.25">
      <c r="A5" s="114">
        <v>1</v>
      </c>
      <c r="B5" s="92" t="s">
        <v>32</v>
      </c>
      <c r="C5" s="96" t="s">
        <v>27</v>
      </c>
      <c r="D5" s="50">
        <v>52.4</v>
      </c>
      <c r="E5" s="1">
        <v>2.7</v>
      </c>
      <c r="F5" s="4">
        <f>D5/D$49</f>
        <v>2.3550266637251606E-2</v>
      </c>
      <c r="G5" s="12">
        <v>42.4</v>
      </c>
      <c r="H5" s="12">
        <v>2.8</v>
      </c>
      <c r="I5" s="13">
        <f t="shared" ref="I5:I25" si="0">G5/G$49</f>
        <v>2.3348703288535919E-2</v>
      </c>
      <c r="J5" s="1">
        <v>27.7</v>
      </c>
      <c r="K5" s="1">
        <v>2.2999999999999998</v>
      </c>
      <c r="L5" s="4">
        <f t="shared" ref="L5:L25" si="1">J5/J$49</f>
        <v>1.7020817722423573E-2</v>
      </c>
      <c r="M5" s="12">
        <v>35.799999999999997</v>
      </c>
      <c r="N5" s="12">
        <v>3.4</v>
      </c>
      <c r="O5" s="13">
        <f>M5/M$49</f>
        <v>2.3840118718714727E-2</v>
      </c>
      <c r="P5" s="1">
        <v>18.2</v>
      </c>
      <c r="Q5" s="1">
        <v>1.7</v>
      </c>
      <c r="R5" s="4">
        <f>P5/P$49</f>
        <v>1.1588769528535017E-2</v>
      </c>
      <c r="S5" s="12">
        <v>27.3</v>
      </c>
      <c r="T5" s="12">
        <v>2.4</v>
      </c>
      <c r="U5" s="51">
        <f t="shared" ref="U5:U25" si="2">S5/S$49</f>
        <v>1.5256049971285544E-2</v>
      </c>
      <c r="V5" s="20">
        <f>SUM(D5,G5,J5,M5,P5,S5)</f>
        <v>203.8</v>
      </c>
      <c r="W5" s="31">
        <f>V5/V$25</f>
        <v>2.5641013376342246E-2</v>
      </c>
      <c r="X5" s="9">
        <f>V5/V$49</f>
        <v>1.9354219033144864E-2</v>
      </c>
    </row>
    <row r="6" spans="1:24" ht="15" customHeight="1" x14ac:dyDescent="0.25">
      <c r="A6" s="115">
        <v>2</v>
      </c>
      <c r="B6" s="93" t="s">
        <v>32</v>
      </c>
      <c r="C6" s="97" t="s">
        <v>31</v>
      </c>
      <c r="D6" s="52">
        <f>D5/$V5</f>
        <v>0.25711481844946021</v>
      </c>
      <c r="E6" s="43"/>
      <c r="F6" s="44"/>
      <c r="G6" s="45">
        <f>G5/$V5</f>
        <v>0.20804710500490675</v>
      </c>
      <c r="H6" s="46"/>
      <c r="I6" s="47"/>
      <c r="J6" s="48">
        <f>J5/$V5</f>
        <v>0.13591756624141313</v>
      </c>
      <c r="K6" s="43"/>
      <c r="L6" s="44"/>
      <c r="M6" s="45">
        <f>M5/$V5</f>
        <v>0.17566241413150144</v>
      </c>
      <c r="N6" s="46"/>
      <c r="O6" s="47"/>
      <c r="P6" s="48">
        <f>P5/$V5</f>
        <v>8.9303238469087332E-2</v>
      </c>
      <c r="Q6" s="43"/>
      <c r="R6" s="44"/>
      <c r="S6" s="45">
        <f>S5/$V5</f>
        <v>0.133954857703631</v>
      </c>
      <c r="T6" s="46"/>
      <c r="U6" s="53"/>
      <c r="V6" s="34">
        <f t="shared" ref="V6" si="3">SUM(D6,G6,J6,M6,P6,S6)</f>
        <v>0.99999999999999989</v>
      </c>
      <c r="W6" s="32"/>
      <c r="X6" s="10"/>
    </row>
    <row r="7" spans="1:24" x14ac:dyDescent="0.25">
      <c r="A7" s="115">
        <v>3</v>
      </c>
      <c r="B7" s="93" t="s">
        <v>32</v>
      </c>
      <c r="C7" s="98" t="s">
        <v>15</v>
      </c>
      <c r="D7" s="54">
        <v>348.1</v>
      </c>
      <c r="E7" s="36">
        <v>17.7</v>
      </c>
      <c r="F7" s="37">
        <f>D7/D$49</f>
        <v>0.15644747741273446</v>
      </c>
      <c r="G7" s="38">
        <v>266.5</v>
      </c>
      <c r="H7" s="38">
        <v>17.399999999999999</v>
      </c>
      <c r="I7" s="39">
        <f t="shared" si="0"/>
        <v>0.14675541099987791</v>
      </c>
      <c r="J7" s="36">
        <v>170.7</v>
      </c>
      <c r="K7" s="36">
        <v>14.4</v>
      </c>
      <c r="L7" s="37">
        <f t="shared" si="1"/>
        <v>0.10489002112699292</v>
      </c>
      <c r="M7" s="38">
        <v>79.599999999999994</v>
      </c>
      <c r="N7" s="38">
        <v>7.6</v>
      </c>
      <c r="O7" s="39">
        <f>M7/M$49</f>
        <v>5.3007638268427158E-2</v>
      </c>
      <c r="P7" s="36">
        <v>162.30000000000001</v>
      </c>
      <c r="Q7" s="36">
        <v>14.9</v>
      </c>
      <c r="R7" s="37">
        <f>P7/P$49</f>
        <v>0.10334380738907877</v>
      </c>
      <c r="S7" s="38">
        <v>121.6</v>
      </c>
      <c r="T7" s="38">
        <v>10.7</v>
      </c>
      <c r="U7" s="55">
        <f t="shared" si="2"/>
        <v>6.7953687784187616E-2</v>
      </c>
      <c r="V7" s="42">
        <f t="shared" ref="V7:V45" si="4">SUM(D7,G7,J7,M7,P7,S7)</f>
        <v>1148.8</v>
      </c>
      <c r="W7" s="32">
        <f t="shared" ref="W7:W23" si="5">V7/V$25</f>
        <v>0.14453580062189386</v>
      </c>
      <c r="X7" s="10">
        <f>V7/V$49</f>
        <v>0.10909777637525427</v>
      </c>
    </row>
    <row r="8" spans="1:24" x14ac:dyDescent="0.25">
      <c r="A8" s="115">
        <v>4</v>
      </c>
      <c r="B8" s="93" t="s">
        <v>32</v>
      </c>
      <c r="C8" s="97" t="s">
        <v>31</v>
      </c>
      <c r="D8" s="52">
        <f>D7/$V7</f>
        <v>0.30301183844011143</v>
      </c>
      <c r="E8" s="43"/>
      <c r="F8" s="44"/>
      <c r="G8" s="45">
        <f>G7/$V7</f>
        <v>0.23198119777158777</v>
      </c>
      <c r="H8" s="46"/>
      <c r="I8" s="47"/>
      <c r="J8" s="48">
        <f>J7/$V7</f>
        <v>0.14858983286908078</v>
      </c>
      <c r="K8" s="43"/>
      <c r="L8" s="44"/>
      <c r="M8" s="45">
        <f>M7/$V7</f>
        <v>6.9289693593314758E-2</v>
      </c>
      <c r="N8" s="46"/>
      <c r="O8" s="47"/>
      <c r="P8" s="48">
        <f>P7/$V7</f>
        <v>0.14127785515320335</v>
      </c>
      <c r="Q8" s="43"/>
      <c r="R8" s="44"/>
      <c r="S8" s="45">
        <f>S7/$V7</f>
        <v>0.10584958217270195</v>
      </c>
      <c r="T8" s="46"/>
      <c r="U8" s="53"/>
      <c r="V8" s="34">
        <f t="shared" ref="V8" si="6">SUM(D8,G8,J8,M8,P8,S8)</f>
        <v>1</v>
      </c>
      <c r="W8" s="32"/>
      <c r="X8" s="10"/>
    </row>
    <row r="9" spans="1:24" x14ac:dyDescent="0.25">
      <c r="A9" s="115">
        <v>5</v>
      </c>
      <c r="B9" s="93" t="s">
        <v>32</v>
      </c>
      <c r="C9" s="98" t="s">
        <v>16</v>
      </c>
      <c r="D9" s="54">
        <v>271.5</v>
      </c>
      <c r="E9" s="36">
        <v>13.8</v>
      </c>
      <c r="F9" s="37">
        <f>D9/D$49</f>
        <v>0.12202094259568343</v>
      </c>
      <c r="G9" s="38">
        <v>188.1</v>
      </c>
      <c r="H9" s="38">
        <v>12.3</v>
      </c>
      <c r="I9" s="39">
        <f t="shared" si="0"/>
        <v>0.10358233699466053</v>
      </c>
      <c r="J9" s="36">
        <v>152.4</v>
      </c>
      <c r="K9" s="36">
        <v>12.9</v>
      </c>
      <c r="L9" s="37">
        <f t="shared" si="1"/>
        <v>9.3645220971023554E-2</v>
      </c>
      <c r="M9" s="38">
        <v>167.7</v>
      </c>
      <c r="N9" s="38">
        <v>16</v>
      </c>
      <c r="O9" s="39">
        <f>M9/M$49</f>
        <v>0.11167563991978939</v>
      </c>
      <c r="P9" s="36">
        <v>152.80000000000001</v>
      </c>
      <c r="Q9" s="36">
        <v>14.1</v>
      </c>
      <c r="R9" s="37">
        <f>P9/P$49</f>
        <v>9.7294724393414883E-2</v>
      </c>
      <c r="S9" s="38">
        <v>122.5</v>
      </c>
      <c r="T9" s="38">
        <v>10.8</v>
      </c>
      <c r="U9" s="55">
        <f t="shared" si="2"/>
        <v>6.8456634486537687E-2</v>
      </c>
      <c r="V9" s="42">
        <f t="shared" si="4"/>
        <v>1055</v>
      </c>
      <c r="W9" s="32">
        <f t="shared" si="5"/>
        <v>0.1327343921101132</v>
      </c>
      <c r="X9" s="10">
        <f>V9/V$49</f>
        <v>0.10018989735018563</v>
      </c>
    </row>
    <row r="10" spans="1:24" x14ac:dyDescent="0.25">
      <c r="A10" s="115">
        <v>6</v>
      </c>
      <c r="B10" s="93" t="s">
        <v>32</v>
      </c>
      <c r="C10" s="97" t="s">
        <v>31</v>
      </c>
      <c r="D10" s="52">
        <f>D9/$V9</f>
        <v>0.25734597156398104</v>
      </c>
      <c r="E10" s="43"/>
      <c r="F10" s="44"/>
      <c r="G10" s="45">
        <f>G9/$V9</f>
        <v>0.17829383886255923</v>
      </c>
      <c r="H10" s="46"/>
      <c r="I10" s="47"/>
      <c r="J10" s="48">
        <f>J9/$V9</f>
        <v>0.14445497630331755</v>
      </c>
      <c r="K10" s="43"/>
      <c r="L10" s="44"/>
      <c r="M10" s="45">
        <f>M9/$V9</f>
        <v>0.15895734597156397</v>
      </c>
      <c r="N10" s="46"/>
      <c r="O10" s="47"/>
      <c r="P10" s="48">
        <f>P9/$V9</f>
        <v>0.14483412322274883</v>
      </c>
      <c r="Q10" s="43"/>
      <c r="R10" s="44"/>
      <c r="S10" s="45">
        <f>S9/$V9</f>
        <v>0.11611374407582939</v>
      </c>
      <c r="T10" s="46"/>
      <c r="U10" s="53"/>
      <c r="V10" s="34">
        <f t="shared" ref="V10" si="7">SUM(D10,G10,J10,M10,P10,S10)</f>
        <v>1</v>
      </c>
      <c r="W10" s="32"/>
      <c r="X10" s="10"/>
    </row>
    <row r="11" spans="1:24" x14ac:dyDescent="0.25">
      <c r="A11" s="115">
        <v>7</v>
      </c>
      <c r="B11" s="93" t="s">
        <v>32</v>
      </c>
      <c r="C11" s="98" t="s">
        <v>17</v>
      </c>
      <c r="D11" s="54">
        <v>397</v>
      </c>
      <c r="E11" s="36">
        <v>20.2</v>
      </c>
      <c r="F11" s="37">
        <f>D11/D$49</f>
        <v>0.17842473005703985</v>
      </c>
      <c r="G11" s="38">
        <v>256.89999999999998</v>
      </c>
      <c r="H11" s="38">
        <v>16.8</v>
      </c>
      <c r="I11" s="39">
        <f t="shared" si="0"/>
        <v>0.14146891214209617</v>
      </c>
      <c r="J11" s="36">
        <v>171.3</v>
      </c>
      <c r="K11" s="36">
        <v>14.5</v>
      </c>
      <c r="L11" s="37">
        <f t="shared" si="1"/>
        <v>0.1052587030993198</v>
      </c>
      <c r="M11" s="38">
        <v>195.7</v>
      </c>
      <c r="N11" s="38">
        <v>18.600000000000001</v>
      </c>
      <c r="O11" s="39">
        <f>M11/M$49</f>
        <v>0.13032154282828134</v>
      </c>
      <c r="P11" s="36">
        <v>146.80000000000001</v>
      </c>
      <c r="Q11" s="36">
        <v>13.5</v>
      </c>
      <c r="R11" s="37">
        <f>P11/P$49</f>
        <v>9.3474250922469262E-2</v>
      </c>
      <c r="S11" s="38">
        <v>147.69999999999999</v>
      </c>
      <c r="T11" s="38">
        <v>13</v>
      </c>
      <c r="U11" s="55">
        <f t="shared" si="2"/>
        <v>8.253914215233972E-2</v>
      </c>
      <c r="V11" s="42">
        <f t="shared" si="4"/>
        <v>1315.4</v>
      </c>
      <c r="W11" s="32">
        <f t="shared" si="5"/>
        <v>0.16549651126222076</v>
      </c>
      <c r="X11" s="10">
        <f>V11/V$49</f>
        <v>0.12491923315112245</v>
      </c>
    </row>
    <row r="12" spans="1:24" x14ac:dyDescent="0.25">
      <c r="A12" s="115">
        <v>8</v>
      </c>
      <c r="B12" s="93" t="s">
        <v>32</v>
      </c>
      <c r="C12" s="97" t="s">
        <v>31</v>
      </c>
      <c r="D12" s="52">
        <f>D11/$V11</f>
        <v>0.30180933556332673</v>
      </c>
      <c r="E12" s="43"/>
      <c r="F12" s="44"/>
      <c r="G12" s="45">
        <f>G11/$V11</f>
        <v>0.19530180933556329</v>
      </c>
      <c r="H12" s="46"/>
      <c r="I12" s="47"/>
      <c r="J12" s="48">
        <f>J11/$V11</f>
        <v>0.13022654705792916</v>
      </c>
      <c r="K12" s="43"/>
      <c r="L12" s="44"/>
      <c r="M12" s="45">
        <f>M11/$V11</f>
        <v>0.1487760377071613</v>
      </c>
      <c r="N12" s="46"/>
      <c r="O12" s="47"/>
      <c r="P12" s="48">
        <f>P11/$V11</f>
        <v>0.11160103390603619</v>
      </c>
      <c r="Q12" s="43"/>
      <c r="R12" s="44"/>
      <c r="S12" s="45">
        <f>S11/$V11</f>
        <v>0.11228523642998325</v>
      </c>
      <c r="T12" s="46"/>
      <c r="U12" s="53"/>
      <c r="V12" s="34">
        <f t="shared" ref="V12" si="8">SUM(D12,G12,J12,M12,P12,S12)</f>
        <v>0.99999999999999989</v>
      </c>
      <c r="W12" s="32"/>
      <c r="X12" s="10"/>
    </row>
    <row r="13" spans="1:24" x14ac:dyDescent="0.25">
      <c r="A13" s="115">
        <v>9</v>
      </c>
      <c r="B13" s="93" t="s">
        <v>32</v>
      </c>
      <c r="C13" s="98" t="s">
        <v>18</v>
      </c>
      <c r="D13" s="54">
        <v>210.8</v>
      </c>
      <c r="E13" s="36">
        <v>10.8</v>
      </c>
      <c r="F13" s="37">
        <f>D13/D$49</f>
        <v>9.4740385632302276E-2</v>
      </c>
      <c r="G13" s="38">
        <v>174.3</v>
      </c>
      <c r="H13" s="38">
        <v>11.4</v>
      </c>
      <c r="I13" s="39">
        <f t="shared" si="0"/>
        <v>9.5982994886599324E-2</v>
      </c>
      <c r="J13" s="36">
        <v>119.4</v>
      </c>
      <c r="K13" s="36">
        <v>10.1</v>
      </c>
      <c r="L13" s="37">
        <f t="shared" si="1"/>
        <v>7.3367712493046022E-2</v>
      </c>
      <c r="M13" s="38">
        <v>168.4</v>
      </c>
      <c r="N13" s="38">
        <v>16</v>
      </c>
      <c r="O13" s="39">
        <f>M13/M$49</f>
        <v>0.1121417874925017</v>
      </c>
      <c r="P13" s="36">
        <v>102.5</v>
      </c>
      <c r="Q13" s="36">
        <v>9.4</v>
      </c>
      <c r="R13" s="37">
        <f>P13/P$49</f>
        <v>6.5266421795320842E-2</v>
      </c>
      <c r="S13" s="38">
        <v>245.8</v>
      </c>
      <c r="T13" s="38">
        <v>21.7</v>
      </c>
      <c r="U13" s="55">
        <f t="shared" si="2"/>
        <v>0.13736033270849768</v>
      </c>
      <c r="V13" s="42">
        <f t="shared" si="4"/>
        <v>1021.2</v>
      </c>
      <c r="W13" s="32">
        <f t="shared" si="5"/>
        <v>0.12848185897900247</v>
      </c>
      <c r="X13" s="10">
        <f>V13/V$49</f>
        <v>9.6980021965885857E-2</v>
      </c>
    </row>
    <row r="14" spans="1:24" x14ac:dyDescent="0.25">
      <c r="A14" s="115">
        <v>10</v>
      </c>
      <c r="B14" s="93" t="s">
        <v>32</v>
      </c>
      <c r="C14" s="97" t="s">
        <v>31</v>
      </c>
      <c r="D14" s="52">
        <f>D13/$V13</f>
        <v>0.20642381511946731</v>
      </c>
      <c r="E14" s="43"/>
      <c r="F14" s="44"/>
      <c r="G14" s="45">
        <f>G13/$V13</f>
        <v>0.17068155111633374</v>
      </c>
      <c r="H14" s="46"/>
      <c r="I14" s="47"/>
      <c r="J14" s="48">
        <f>J13/$V13</f>
        <v>0.11692126909518213</v>
      </c>
      <c r="K14" s="43"/>
      <c r="L14" s="44"/>
      <c r="M14" s="45">
        <f>M13/$V13</f>
        <v>0.16490403446925186</v>
      </c>
      <c r="N14" s="46"/>
      <c r="O14" s="47"/>
      <c r="P14" s="48">
        <f>P13/$V13</f>
        <v>0.10037211124167646</v>
      </c>
      <c r="Q14" s="43"/>
      <c r="R14" s="44"/>
      <c r="S14" s="45">
        <f>S13/$V13</f>
        <v>0.24069721895808852</v>
      </c>
      <c r="T14" s="46"/>
      <c r="U14" s="53"/>
      <c r="V14" s="34">
        <f t="shared" ref="V14" si="9">SUM(D14,G14,J14,M14,P14,S14)</f>
        <v>1</v>
      </c>
      <c r="W14" s="32"/>
      <c r="X14" s="10"/>
    </row>
    <row r="15" spans="1:24" x14ac:dyDescent="0.25">
      <c r="A15" s="115">
        <v>11</v>
      </c>
      <c r="B15" s="93" t="s">
        <v>32</v>
      </c>
      <c r="C15" s="98" t="s">
        <v>19</v>
      </c>
      <c r="D15" s="54">
        <v>155</v>
      </c>
      <c r="E15" s="36">
        <v>7.9</v>
      </c>
      <c r="F15" s="37">
        <f>D15/D$49</f>
        <v>6.9662048259045789E-2</v>
      </c>
      <c r="G15" s="38">
        <v>156.4</v>
      </c>
      <c r="H15" s="38">
        <v>10.199999999999999</v>
      </c>
      <c r="I15" s="39">
        <f t="shared" si="0"/>
        <v>8.6125877224693823E-2</v>
      </c>
      <c r="J15" s="36">
        <v>141.69999999999999</v>
      </c>
      <c r="K15" s="36">
        <v>12</v>
      </c>
      <c r="L15" s="37">
        <f t="shared" si="1"/>
        <v>8.7070392464527802E-2</v>
      </c>
      <c r="M15" s="38">
        <v>188.3</v>
      </c>
      <c r="N15" s="38">
        <v>17.899999999999999</v>
      </c>
      <c r="O15" s="39">
        <f>M15/M$49</f>
        <v>0.12539369705960848</v>
      </c>
      <c r="P15" s="36">
        <v>133.9</v>
      </c>
      <c r="Q15" s="36">
        <v>12.3</v>
      </c>
      <c r="R15" s="37">
        <f>P15/P$49</f>
        <v>8.5260232959936205E-2</v>
      </c>
      <c r="S15" s="38">
        <v>283.60000000000002</v>
      </c>
      <c r="T15" s="38">
        <v>25.1</v>
      </c>
      <c r="U15" s="55">
        <f t="shared" si="2"/>
        <v>0.15848409420720075</v>
      </c>
      <c r="V15" s="42">
        <f t="shared" si="4"/>
        <v>1058.9000000000001</v>
      </c>
      <c r="W15" s="32">
        <f t="shared" si="5"/>
        <v>0.13322506900985676</v>
      </c>
      <c r="X15" s="10">
        <f>V15/V$49</f>
        <v>0.10056026758683562</v>
      </c>
    </row>
    <row r="16" spans="1:24" x14ac:dyDescent="0.25">
      <c r="A16" s="115">
        <v>12</v>
      </c>
      <c r="B16" s="93" t="s">
        <v>32</v>
      </c>
      <c r="C16" s="97" t="s">
        <v>31</v>
      </c>
      <c r="D16" s="52">
        <f>D15/$V15</f>
        <v>0.1463783171215412</v>
      </c>
      <c r="E16" s="43"/>
      <c r="F16" s="44"/>
      <c r="G16" s="45">
        <f>G15/$V15</f>
        <v>0.14770044385683256</v>
      </c>
      <c r="H16" s="46"/>
      <c r="I16" s="47"/>
      <c r="J16" s="48">
        <f>J15/$V15</f>
        <v>0.13381811313627348</v>
      </c>
      <c r="K16" s="43"/>
      <c r="L16" s="44"/>
      <c r="M16" s="45">
        <f>M15/$V15</f>
        <v>0.17782604589668524</v>
      </c>
      <c r="N16" s="46"/>
      <c r="O16" s="47"/>
      <c r="P16" s="48">
        <f>P15/$V15</f>
        <v>0.12645197846822173</v>
      </c>
      <c r="Q16" s="43"/>
      <c r="R16" s="44"/>
      <c r="S16" s="45">
        <f>S15/$V15</f>
        <v>0.26782510152044575</v>
      </c>
      <c r="T16" s="46"/>
      <c r="U16" s="53"/>
      <c r="V16" s="34">
        <f t="shared" ref="V16" si="10">SUM(D16,G16,J16,M16,P16,S16)</f>
        <v>1</v>
      </c>
      <c r="W16" s="32"/>
      <c r="X16" s="10"/>
    </row>
    <row r="17" spans="1:24" x14ac:dyDescent="0.25">
      <c r="A17" s="115">
        <v>13</v>
      </c>
      <c r="B17" s="93" t="s">
        <v>32</v>
      </c>
      <c r="C17" s="98" t="s">
        <v>20</v>
      </c>
      <c r="D17" s="54">
        <v>214.3</v>
      </c>
      <c r="E17" s="36">
        <v>10.9</v>
      </c>
      <c r="F17" s="37">
        <f>D17/D$49</f>
        <v>9.6313399625248472E-2</v>
      </c>
      <c r="G17" s="38">
        <v>162.80000000000001</v>
      </c>
      <c r="H17" s="38">
        <v>10.6</v>
      </c>
      <c r="I17" s="39">
        <f t="shared" si="0"/>
        <v>8.9650209796548308E-2</v>
      </c>
      <c r="J17" s="36">
        <v>165.9</v>
      </c>
      <c r="K17" s="36">
        <v>14</v>
      </c>
      <c r="L17" s="37">
        <f t="shared" si="1"/>
        <v>0.101940565348378</v>
      </c>
      <c r="M17" s="38">
        <v>117.4</v>
      </c>
      <c r="N17" s="38">
        <v>11.2</v>
      </c>
      <c r="O17" s="39">
        <f>M17/M$49</f>
        <v>7.8179607194891323E-2</v>
      </c>
      <c r="P17" s="36">
        <v>114.7</v>
      </c>
      <c r="Q17" s="36">
        <v>10.6</v>
      </c>
      <c r="R17" s="37">
        <f>P17/P$49</f>
        <v>7.3034717852910241E-2</v>
      </c>
      <c r="S17" s="38">
        <v>124.7</v>
      </c>
      <c r="T17" s="38">
        <v>11</v>
      </c>
      <c r="U17" s="55">
        <f t="shared" si="2"/>
        <v>6.9686059758948982E-2</v>
      </c>
      <c r="V17" s="42">
        <f t="shared" si="4"/>
        <v>899.80000000000007</v>
      </c>
      <c r="W17" s="32">
        <f t="shared" si="5"/>
        <v>0.1132079677921136</v>
      </c>
      <c r="X17" s="10">
        <f>V17/V$49</f>
        <v>8.5451061266063541E-2</v>
      </c>
    </row>
    <row r="18" spans="1:24" x14ac:dyDescent="0.25">
      <c r="A18" s="115">
        <v>14</v>
      </c>
      <c r="B18" s="93" t="s">
        <v>32</v>
      </c>
      <c r="C18" s="97" t="s">
        <v>31</v>
      </c>
      <c r="D18" s="52">
        <f>D17/$V17</f>
        <v>0.238164036452545</v>
      </c>
      <c r="E18" s="43"/>
      <c r="F18" s="44"/>
      <c r="G18" s="45">
        <f>G17/$V17</f>
        <v>0.18092909535452323</v>
      </c>
      <c r="H18" s="46"/>
      <c r="I18" s="47"/>
      <c r="J18" s="48">
        <f>J17/$V17</f>
        <v>0.18437430540120026</v>
      </c>
      <c r="K18" s="43"/>
      <c r="L18" s="44"/>
      <c r="M18" s="45">
        <f>M17/$V17</f>
        <v>0.13047343854189819</v>
      </c>
      <c r="N18" s="46"/>
      <c r="O18" s="47"/>
      <c r="P18" s="48">
        <f>P17/$V17</f>
        <v>0.12747277172705046</v>
      </c>
      <c r="Q18" s="43"/>
      <c r="R18" s="44"/>
      <c r="S18" s="45">
        <f>S17/$V17</f>
        <v>0.13858635252278284</v>
      </c>
      <c r="T18" s="46"/>
      <c r="U18" s="53"/>
      <c r="V18" s="34">
        <f t="shared" ref="V18" si="11">SUM(D18,G18,J18,M18,P18,S18)</f>
        <v>1</v>
      </c>
      <c r="W18" s="32"/>
      <c r="X18" s="10"/>
    </row>
    <row r="19" spans="1:24" x14ac:dyDescent="0.25">
      <c r="A19" s="115">
        <v>15</v>
      </c>
      <c r="B19" s="93" t="s">
        <v>32</v>
      </c>
      <c r="C19" s="98" t="s">
        <v>21</v>
      </c>
      <c r="D19" s="54">
        <v>179</v>
      </c>
      <c r="E19" s="36">
        <v>9.1</v>
      </c>
      <c r="F19" s="37">
        <f>D19/D$49</f>
        <v>8.0448429924962553E-2</v>
      </c>
      <c r="G19" s="38">
        <v>174.8</v>
      </c>
      <c r="H19" s="38">
        <v>11.4</v>
      </c>
      <c r="I19" s="39">
        <f t="shared" si="0"/>
        <v>9.6258333368775456E-2</v>
      </c>
      <c r="J19" s="36">
        <v>137.80000000000001</v>
      </c>
      <c r="K19" s="36">
        <v>11.7</v>
      </c>
      <c r="L19" s="37">
        <f t="shared" si="1"/>
        <v>8.4673959644403191E-2</v>
      </c>
      <c r="M19" s="38">
        <v>66.900000000000006</v>
      </c>
      <c r="N19" s="38">
        <v>6.4</v>
      </c>
      <c r="O19" s="39">
        <f>M19/M$49</f>
        <v>4.4550389449218311E-2</v>
      </c>
      <c r="P19" s="36">
        <v>163.1</v>
      </c>
      <c r="Q19" s="36">
        <v>15</v>
      </c>
      <c r="R19" s="37">
        <f>P19/P$49</f>
        <v>0.1038532038518715</v>
      </c>
      <c r="S19" s="38">
        <v>43.2</v>
      </c>
      <c r="T19" s="38">
        <v>3.8</v>
      </c>
      <c r="U19" s="55">
        <f t="shared" si="2"/>
        <v>2.4141441712803496E-2</v>
      </c>
      <c r="V19" s="42">
        <f t="shared" si="4"/>
        <v>764.80000000000007</v>
      </c>
      <c r="W19" s="32">
        <f t="shared" si="5"/>
        <v>9.6222998185606229E-2</v>
      </c>
      <c r="X19" s="10">
        <f>V19/V$49</f>
        <v>7.2630553074333637E-2</v>
      </c>
    </row>
    <row r="20" spans="1:24" x14ac:dyDescent="0.25">
      <c r="A20" s="115">
        <v>16</v>
      </c>
      <c r="B20" s="93" t="s">
        <v>32</v>
      </c>
      <c r="C20" s="97" t="s">
        <v>31</v>
      </c>
      <c r="D20" s="52">
        <f>D19/$V19</f>
        <v>0.23404811715481169</v>
      </c>
      <c r="E20" s="43"/>
      <c r="F20" s="44"/>
      <c r="G20" s="45">
        <f>G19/$V19</f>
        <v>0.22855648535564854</v>
      </c>
      <c r="H20" s="46"/>
      <c r="I20" s="47"/>
      <c r="J20" s="48">
        <f>J19/$V19</f>
        <v>0.18017782426778242</v>
      </c>
      <c r="K20" s="43"/>
      <c r="L20" s="44"/>
      <c r="M20" s="45">
        <f>M19/$V19</f>
        <v>8.7473849372384935E-2</v>
      </c>
      <c r="N20" s="46"/>
      <c r="O20" s="47"/>
      <c r="P20" s="48">
        <f>P19/$V19</f>
        <v>0.2132583682008368</v>
      </c>
      <c r="Q20" s="43"/>
      <c r="R20" s="44"/>
      <c r="S20" s="45">
        <f>S19/$V19</f>
        <v>5.6485355648535567E-2</v>
      </c>
      <c r="T20" s="46"/>
      <c r="U20" s="53"/>
      <c r="V20" s="34">
        <f t="shared" ref="V20" si="12">SUM(D20,G20,J20,M20,P20,S20)</f>
        <v>0.99999999999999978</v>
      </c>
      <c r="W20" s="32"/>
      <c r="X20" s="10"/>
    </row>
    <row r="21" spans="1:24" x14ac:dyDescent="0.25">
      <c r="A21" s="115">
        <v>17</v>
      </c>
      <c r="B21" s="93" t="s">
        <v>32</v>
      </c>
      <c r="C21" s="98" t="s">
        <v>22</v>
      </c>
      <c r="D21" s="54">
        <v>89.4</v>
      </c>
      <c r="E21" s="36">
        <v>4.5999999999999996</v>
      </c>
      <c r="F21" s="37">
        <f>D21/D$49</f>
        <v>4.0179271705539962E-2</v>
      </c>
      <c r="G21" s="38">
        <v>82.6</v>
      </c>
      <c r="H21" s="38">
        <v>5.4</v>
      </c>
      <c r="I21" s="39">
        <f t="shared" si="0"/>
        <v>4.548591725549686E-2</v>
      </c>
      <c r="J21" s="36">
        <v>64.3</v>
      </c>
      <c r="K21" s="36">
        <v>5.4</v>
      </c>
      <c r="L21" s="37">
        <f t="shared" si="1"/>
        <v>3.9510418034362296E-2</v>
      </c>
      <c r="M21" s="38">
        <v>25.7</v>
      </c>
      <c r="N21" s="38">
        <v>2.4</v>
      </c>
      <c r="O21" s="39">
        <f>M21/M$49</f>
        <v>1.7114275169580126E-2</v>
      </c>
      <c r="P21" s="36">
        <v>79.400000000000006</v>
      </c>
      <c r="Q21" s="36">
        <v>7.3</v>
      </c>
      <c r="R21" s="37">
        <f>P21/P$49</f>
        <v>5.0557598932180245E-2</v>
      </c>
      <c r="S21" s="38">
        <v>13.5</v>
      </c>
      <c r="T21" s="38">
        <v>1.2</v>
      </c>
      <c r="U21" s="55">
        <f t="shared" si="2"/>
        <v>7.5442005352510926E-3</v>
      </c>
      <c r="V21" s="42">
        <f t="shared" si="4"/>
        <v>354.9</v>
      </c>
      <c r="W21" s="32">
        <f t="shared" si="5"/>
        <v>4.4651597876662716E-2</v>
      </c>
      <c r="X21" s="10">
        <f>V21/V$49</f>
        <v>3.3703691535147753E-2</v>
      </c>
    </row>
    <row r="22" spans="1:24" x14ac:dyDescent="0.25">
      <c r="A22" s="115">
        <v>18</v>
      </c>
      <c r="B22" s="93" t="s">
        <v>32</v>
      </c>
      <c r="C22" s="97" t="s">
        <v>31</v>
      </c>
      <c r="D22" s="52">
        <f>D21/$V21</f>
        <v>0.25190194420963657</v>
      </c>
      <c r="E22" s="43"/>
      <c r="F22" s="44"/>
      <c r="G22" s="45">
        <f>G21/$V21</f>
        <v>0.23274161735700197</v>
      </c>
      <c r="H22" s="46"/>
      <c r="I22" s="47"/>
      <c r="J22" s="48">
        <f>J21/$V21</f>
        <v>0.18117779656241195</v>
      </c>
      <c r="K22" s="43"/>
      <c r="L22" s="44"/>
      <c r="M22" s="45">
        <f>M21/$V21</f>
        <v>7.2414764722457031E-2</v>
      </c>
      <c r="N22" s="46"/>
      <c r="O22" s="47"/>
      <c r="P22" s="48">
        <f>P21/$V21</f>
        <v>0.2237249929557622</v>
      </c>
      <c r="Q22" s="43"/>
      <c r="R22" s="44"/>
      <c r="S22" s="45">
        <f>S21/$V21</f>
        <v>3.8038884192730348E-2</v>
      </c>
      <c r="T22" s="46"/>
      <c r="U22" s="53"/>
      <c r="V22" s="34">
        <f t="shared" ref="V22" si="13">SUM(D22,G22,J22,M22,P22,S22)</f>
        <v>1</v>
      </c>
      <c r="W22" s="40"/>
      <c r="X22" s="41"/>
    </row>
    <row r="23" spans="1:24" x14ac:dyDescent="0.25">
      <c r="A23" s="115">
        <v>19</v>
      </c>
      <c r="B23" s="93" t="s">
        <v>32</v>
      </c>
      <c r="C23" s="98" t="s">
        <v>23</v>
      </c>
      <c r="D23" s="56">
        <v>43.4</v>
      </c>
      <c r="E23" s="36">
        <v>2.2000000000000002</v>
      </c>
      <c r="F23" s="37">
        <f>D23/D$49</f>
        <v>1.9505373512532821E-2</v>
      </c>
      <c r="G23" s="38">
        <v>26.5</v>
      </c>
      <c r="H23" s="38">
        <v>1.7</v>
      </c>
      <c r="I23" s="39">
        <f t="shared" si="0"/>
        <v>1.4592939555334951E-2</v>
      </c>
      <c r="J23" s="36">
        <v>30.3</v>
      </c>
      <c r="K23" s="36">
        <v>2.6</v>
      </c>
      <c r="L23" s="37">
        <f t="shared" si="1"/>
        <v>1.8618439602506653E-2</v>
      </c>
      <c r="M23" s="38">
        <v>4.5</v>
      </c>
      <c r="N23" s="38">
        <v>0.4</v>
      </c>
      <c r="O23" s="39">
        <f>M23/M$49</f>
        <v>2.996662967436209E-3</v>
      </c>
      <c r="P23" s="36">
        <v>12.3</v>
      </c>
      <c r="Q23" s="36">
        <v>1.1000000000000001</v>
      </c>
      <c r="R23" s="37">
        <f>P23/P$49</f>
        <v>7.8319706154385011E-3</v>
      </c>
      <c r="S23" s="38">
        <v>1.8</v>
      </c>
      <c r="T23" s="38">
        <v>0.2</v>
      </c>
      <c r="U23" s="55">
        <f t="shared" si="2"/>
        <v>1.0058934047001457E-3</v>
      </c>
      <c r="V23" s="49">
        <f t="shared" si="4"/>
        <v>118.8</v>
      </c>
      <c r="W23" s="40">
        <f t="shared" si="5"/>
        <v>1.4946773253726489E-2</v>
      </c>
      <c r="X23" s="41">
        <f>V23/V$49</f>
        <v>1.1282047208722326E-2</v>
      </c>
    </row>
    <row r="24" spans="1:24" ht="15.75" thickBot="1" x14ac:dyDescent="0.3">
      <c r="A24" s="115">
        <v>20</v>
      </c>
      <c r="B24" s="93" t="s">
        <v>32</v>
      </c>
      <c r="C24" s="97" t="s">
        <v>31</v>
      </c>
      <c r="D24" s="52">
        <f>D23/$V23</f>
        <v>0.36531986531986532</v>
      </c>
      <c r="E24" s="16"/>
      <c r="F24" s="17"/>
      <c r="G24" s="35">
        <f>G23/$V23</f>
        <v>0.22306397306397308</v>
      </c>
      <c r="H24" s="18"/>
      <c r="I24" s="19"/>
      <c r="J24" s="34">
        <f>J23/$V23</f>
        <v>0.25505050505050508</v>
      </c>
      <c r="K24" s="16"/>
      <c r="L24" s="17"/>
      <c r="M24" s="35">
        <f>M23/$V23</f>
        <v>3.787878787878788E-2</v>
      </c>
      <c r="N24" s="18"/>
      <c r="O24" s="19"/>
      <c r="P24" s="34">
        <f>P23/$V23</f>
        <v>0.10353535353535355</v>
      </c>
      <c r="Q24" s="16"/>
      <c r="R24" s="17"/>
      <c r="S24" s="35">
        <f>S23/$V23</f>
        <v>1.5151515151515152E-2</v>
      </c>
      <c r="T24" s="18"/>
      <c r="U24" s="57"/>
      <c r="V24" s="34">
        <f t="shared" ref="V24" si="14">SUM(D24,G24,J24,M24,P24,S24)</f>
        <v>1.0000000000000002</v>
      </c>
      <c r="W24" s="33"/>
      <c r="X24" s="11"/>
    </row>
    <row r="25" spans="1:24" s="7" customFormat="1" x14ac:dyDescent="0.25">
      <c r="A25" s="115">
        <v>21</v>
      </c>
      <c r="B25" s="92" t="s">
        <v>32</v>
      </c>
      <c r="C25" s="99" t="s">
        <v>8</v>
      </c>
      <c r="D25" s="3">
        <f>SUM(D5,D7,D9,D11,D13,D15,D17,D19,D21,D23)</f>
        <v>1960.9</v>
      </c>
      <c r="E25" s="21">
        <f>SUM(E5:E23)</f>
        <v>99.9</v>
      </c>
      <c r="F25" s="22">
        <f>D25/D$49</f>
        <v>0.88129232536234126</v>
      </c>
      <c r="G25" s="23">
        <f>SUM(G5:G23)</f>
        <v>1533.0742331440149</v>
      </c>
      <c r="H25" s="23">
        <f>SUM(H5:H23)</f>
        <v>100</v>
      </c>
      <c r="I25" s="24">
        <f t="shared" si="0"/>
        <v>0.8442286648344185</v>
      </c>
      <c r="J25" s="21">
        <f>SUM(J5:J23)</f>
        <v>1182.8556582309343</v>
      </c>
      <c r="K25" s="21">
        <f>SUM(K5:K23)</f>
        <v>99.9</v>
      </c>
      <c r="L25" s="22">
        <f t="shared" si="1"/>
        <v>0.72682926175762053</v>
      </c>
      <c r="M25" s="23">
        <f>SUM(M5:M23)</f>
        <v>1051.185777624406</v>
      </c>
      <c r="N25" s="23">
        <f>SUM(N5:N23)</f>
        <v>99.90000000000002</v>
      </c>
      <c r="O25" s="24">
        <f>M25/M$49</f>
        <v>0.70001099815615364</v>
      </c>
      <c r="P25" s="21">
        <f>SUM(P5:P23)</f>
        <v>1087.2782964733447</v>
      </c>
      <c r="Q25" s="21">
        <f>SUM(Q5:Q23)</f>
        <v>99.899999999999991</v>
      </c>
      <c r="R25" s="22">
        <f>P25/P$49</f>
        <v>0.69231964786855815</v>
      </c>
      <c r="S25" s="23">
        <f>SUM(S5:S23)</f>
        <v>1132.9098363332248</v>
      </c>
      <c r="T25" s="23">
        <f>SUM(T5:T23)</f>
        <v>99.899999999999991</v>
      </c>
      <c r="U25" s="58">
        <f t="shared" si="2"/>
        <v>0.63310362915972906</v>
      </c>
      <c r="V25" s="20">
        <f t="shared" si="4"/>
        <v>7948.2038018059247</v>
      </c>
      <c r="W25" s="31">
        <f>SUM(W5:W23)</f>
        <v>0.99914398246753833</v>
      </c>
      <c r="X25" s="9">
        <f>V25/V$49</f>
        <v>0.75481490333771639</v>
      </c>
    </row>
    <row r="26" spans="1:24" s="7" customFormat="1" ht="15.75" thickBot="1" x14ac:dyDescent="0.3">
      <c r="A26" s="115">
        <v>22</v>
      </c>
      <c r="B26" s="94" t="s">
        <v>32</v>
      </c>
      <c r="C26" s="97" t="s">
        <v>31</v>
      </c>
      <c r="D26" s="59">
        <f>D25/$V25</f>
        <v>0.24670982889926157</v>
      </c>
      <c r="E26" s="25"/>
      <c r="F26" s="26"/>
      <c r="G26" s="60">
        <f>G25/$V25</f>
        <v>0.1928831055886718</v>
      </c>
      <c r="H26" s="27"/>
      <c r="I26" s="28"/>
      <c r="J26" s="61">
        <f>J25/$V25</f>
        <v>0.14882049928842736</v>
      </c>
      <c r="K26" s="25"/>
      <c r="L26" s="26"/>
      <c r="M26" s="60">
        <f>M25/$V25</f>
        <v>0.13225450728698782</v>
      </c>
      <c r="N26" s="27"/>
      <c r="O26" s="28"/>
      <c r="P26" s="61">
        <f>P25/$V25</f>
        <v>0.13679547273640646</v>
      </c>
      <c r="Q26" s="25"/>
      <c r="R26" s="26"/>
      <c r="S26" s="60">
        <f>S25/$V25</f>
        <v>0.14253658620024495</v>
      </c>
      <c r="T26" s="27"/>
      <c r="U26" s="62"/>
      <c r="V26" s="34">
        <f t="shared" si="4"/>
        <v>1</v>
      </c>
      <c r="W26" s="8"/>
      <c r="X26" s="11"/>
    </row>
    <row r="27" spans="1:24" ht="15" customHeight="1" x14ac:dyDescent="0.25">
      <c r="A27" s="115">
        <v>23</v>
      </c>
      <c r="B27" s="92" t="s">
        <v>33</v>
      </c>
      <c r="C27" s="96" t="s">
        <v>27</v>
      </c>
      <c r="D27" s="50" t="s">
        <v>10</v>
      </c>
      <c r="E27" s="1" t="s">
        <v>10</v>
      </c>
      <c r="F27" s="4" t="s">
        <v>10</v>
      </c>
      <c r="G27" s="12" t="s">
        <v>10</v>
      </c>
      <c r="H27" s="12" t="s">
        <v>10</v>
      </c>
      <c r="I27" s="13" t="s">
        <v>10</v>
      </c>
      <c r="J27" s="1" t="s">
        <v>10</v>
      </c>
      <c r="K27" s="1" t="s">
        <v>10</v>
      </c>
      <c r="L27" s="4" t="s">
        <v>10</v>
      </c>
      <c r="M27" s="12" t="s">
        <v>10</v>
      </c>
      <c r="N27" s="12" t="s">
        <v>10</v>
      </c>
      <c r="O27" s="13" t="s">
        <v>10</v>
      </c>
      <c r="P27" s="1" t="s">
        <v>10</v>
      </c>
      <c r="Q27" s="1" t="s">
        <v>10</v>
      </c>
      <c r="R27" s="4" t="s">
        <v>10</v>
      </c>
      <c r="S27" s="12" t="s">
        <v>10</v>
      </c>
      <c r="T27" s="12" t="s">
        <v>10</v>
      </c>
      <c r="U27" s="51" t="s">
        <v>10</v>
      </c>
      <c r="V27" s="20" t="s">
        <v>10</v>
      </c>
      <c r="W27" s="31" t="s">
        <v>10</v>
      </c>
      <c r="X27" s="9" t="s">
        <v>10</v>
      </c>
    </row>
    <row r="28" spans="1:24" ht="15" customHeight="1" x14ac:dyDescent="0.25">
      <c r="A28" s="115">
        <v>24</v>
      </c>
      <c r="B28" s="93" t="s">
        <v>33</v>
      </c>
      <c r="C28" s="100"/>
      <c r="D28" s="54" t="s">
        <v>10</v>
      </c>
      <c r="E28" s="2" t="s">
        <v>10</v>
      </c>
      <c r="F28" s="5" t="s">
        <v>10</v>
      </c>
      <c r="G28" s="14" t="s">
        <v>10</v>
      </c>
      <c r="H28" s="14" t="s">
        <v>10</v>
      </c>
      <c r="I28" s="15" t="s">
        <v>10</v>
      </c>
      <c r="J28" s="2" t="s">
        <v>10</v>
      </c>
      <c r="K28" s="2" t="s">
        <v>10</v>
      </c>
      <c r="L28" s="5" t="s">
        <v>10</v>
      </c>
      <c r="M28" s="14" t="s">
        <v>10</v>
      </c>
      <c r="N28" s="14" t="s">
        <v>10</v>
      </c>
      <c r="O28" s="15" t="s">
        <v>10</v>
      </c>
      <c r="P28" s="2" t="s">
        <v>10</v>
      </c>
      <c r="Q28" s="2" t="s">
        <v>10</v>
      </c>
      <c r="R28" s="5" t="s">
        <v>10</v>
      </c>
      <c r="S28" s="14" t="s">
        <v>10</v>
      </c>
      <c r="T28" s="14" t="s">
        <v>10</v>
      </c>
      <c r="U28" s="65" t="s">
        <v>10</v>
      </c>
      <c r="V28" s="42" t="s">
        <v>10</v>
      </c>
      <c r="W28" s="32" t="s">
        <v>10</v>
      </c>
      <c r="X28" s="10" t="s">
        <v>10</v>
      </c>
    </row>
    <row r="29" spans="1:24" x14ac:dyDescent="0.25">
      <c r="A29" s="115">
        <v>25</v>
      </c>
      <c r="B29" s="93" t="s">
        <v>33</v>
      </c>
      <c r="C29" s="98" t="s">
        <v>15</v>
      </c>
      <c r="D29" s="54">
        <v>0.9</v>
      </c>
      <c r="E29" s="2">
        <v>0.3</v>
      </c>
      <c r="F29" s="5">
        <f t="shared" ref="F29:F47" si="15">D29/D$49</f>
        <v>4.0448931247187878E-4</v>
      </c>
      <c r="G29" s="14">
        <v>1.8</v>
      </c>
      <c r="H29" s="14">
        <v>0.6</v>
      </c>
      <c r="I29" s="15">
        <f t="shared" ref="I29:I47" si="16">G29/G$49</f>
        <v>9.9121853583407208E-4</v>
      </c>
      <c r="J29" s="2">
        <v>2.7</v>
      </c>
      <c r="K29" s="2">
        <v>0.6</v>
      </c>
      <c r="L29" s="5">
        <f t="shared" ref="L29:L47" si="17">J29/J$49</f>
        <v>1.6590688754708899E-3</v>
      </c>
      <c r="M29" s="14">
        <v>13</v>
      </c>
      <c r="N29" s="14">
        <v>2.9</v>
      </c>
      <c r="O29" s="15">
        <f t="shared" ref="O29:O47" si="18">M29/M$49</f>
        <v>8.6570263503712701E-3</v>
      </c>
      <c r="P29" s="2">
        <v>4.4000000000000004</v>
      </c>
      <c r="Q29" s="2">
        <v>0.9</v>
      </c>
      <c r="R29" s="5">
        <f t="shared" ref="R29:R47" si="19">P29/P$49</f>
        <v>2.8016805453601142E-3</v>
      </c>
      <c r="S29" s="14">
        <v>11.9</v>
      </c>
      <c r="T29" s="14">
        <v>1.8</v>
      </c>
      <c r="U29" s="65">
        <f t="shared" ref="U29:U47" si="20">S29/S$49</f>
        <v>6.6500730644065186E-3</v>
      </c>
      <c r="V29" s="42">
        <f t="shared" si="4"/>
        <v>34.699999999999996</v>
      </c>
      <c r="W29" s="32">
        <f>V29/V$47</f>
        <v>1.3440235494616157E-2</v>
      </c>
      <c r="X29" s="10">
        <f t="shared" ref="X29:X47" si="21">V29/V$49</f>
        <v>3.2953454389113186E-3</v>
      </c>
    </row>
    <row r="30" spans="1:24" x14ac:dyDescent="0.25">
      <c r="A30" s="115">
        <v>26</v>
      </c>
      <c r="B30" s="93" t="s">
        <v>33</v>
      </c>
      <c r="C30" s="97" t="s">
        <v>31</v>
      </c>
      <c r="D30" s="66">
        <f>D29/$V29</f>
        <v>2.5936599423631128E-2</v>
      </c>
      <c r="E30" s="43"/>
      <c r="F30" s="44"/>
      <c r="G30" s="64">
        <f>G29/$V29</f>
        <v>5.1873198847262256E-2</v>
      </c>
      <c r="H30" s="46"/>
      <c r="I30" s="47"/>
      <c r="J30" s="63">
        <f>J29/$V29</f>
        <v>7.7809798270893391E-2</v>
      </c>
      <c r="K30" s="43"/>
      <c r="L30" s="44"/>
      <c r="M30" s="64">
        <f>M29/$V29</f>
        <v>0.37463976945244959</v>
      </c>
      <c r="N30" s="46"/>
      <c r="O30" s="47"/>
      <c r="P30" s="63">
        <f>P29/$V29</f>
        <v>0.12680115273775219</v>
      </c>
      <c r="Q30" s="43"/>
      <c r="R30" s="44"/>
      <c r="S30" s="64">
        <f>S29/$V29</f>
        <v>0.3429394812680116</v>
      </c>
      <c r="T30" s="46"/>
      <c r="U30" s="53"/>
      <c r="V30" s="34">
        <f t="shared" si="4"/>
        <v>1</v>
      </c>
      <c r="W30" s="32"/>
      <c r="X30" s="10"/>
    </row>
    <row r="31" spans="1:24" x14ac:dyDescent="0.25">
      <c r="A31" s="115">
        <v>27</v>
      </c>
      <c r="B31" s="93" t="s">
        <v>33</v>
      </c>
      <c r="C31" s="100" t="s">
        <v>16</v>
      </c>
      <c r="D31" s="54">
        <v>4.2</v>
      </c>
      <c r="E31" s="2">
        <v>1.6</v>
      </c>
      <c r="F31" s="5">
        <f t="shared" si="15"/>
        <v>1.8876167915354344E-3</v>
      </c>
      <c r="G31" s="14">
        <v>9.9</v>
      </c>
      <c r="H31" s="14">
        <v>3.5</v>
      </c>
      <c r="I31" s="15">
        <f t="shared" si="16"/>
        <v>5.451701947087397E-3</v>
      </c>
      <c r="J31" s="2">
        <v>18.899999999999999</v>
      </c>
      <c r="K31" s="2">
        <v>4.3</v>
      </c>
      <c r="L31" s="5">
        <f t="shared" si="17"/>
        <v>1.1613482128296227E-2</v>
      </c>
      <c r="M31" s="14">
        <v>101.9</v>
      </c>
      <c r="N31" s="14">
        <v>22.7</v>
      </c>
      <c r="O31" s="15">
        <f t="shared" si="18"/>
        <v>6.7857768084833278E-2</v>
      </c>
      <c r="P31" s="2">
        <v>13.5</v>
      </c>
      <c r="Q31" s="2">
        <v>2.8</v>
      </c>
      <c r="R31" s="5">
        <f t="shared" si="19"/>
        <v>8.5960653096276221E-3</v>
      </c>
      <c r="S31" s="14">
        <v>80.900000000000006</v>
      </c>
      <c r="T31" s="14">
        <v>12.4</v>
      </c>
      <c r="U31" s="65">
        <f t="shared" si="20"/>
        <v>4.5209320244578771E-2</v>
      </c>
      <c r="V31" s="42">
        <f t="shared" si="4"/>
        <v>229.3</v>
      </c>
      <c r="W31" s="32">
        <f t="shared" ref="W31:W45" si="22">V31/V$47</f>
        <v>8.8814005732434739E-2</v>
      </c>
      <c r="X31" s="10">
        <f t="shared" si="21"/>
        <v>2.1775870580471628E-2</v>
      </c>
    </row>
    <row r="32" spans="1:24" x14ac:dyDescent="0.25">
      <c r="A32" s="115">
        <v>28</v>
      </c>
      <c r="B32" s="93" t="s">
        <v>33</v>
      </c>
      <c r="C32" s="97" t="s">
        <v>31</v>
      </c>
      <c r="D32" s="66">
        <f>D31/$V31</f>
        <v>1.8316615787178369E-2</v>
      </c>
      <c r="E32" s="43"/>
      <c r="F32" s="44"/>
      <c r="G32" s="64">
        <f>G31/$V31</f>
        <v>4.3174880069777585E-2</v>
      </c>
      <c r="H32" s="46"/>
      <c r="I32" s="47"/>
      <c r="J32" s="63">
        <f>J31/$V31</f>
        <v>8.2424771042302655E-2</v>
      </c>
      <c r="K32" s="43"/>
      <c r="L32" s="44"/>
      <c r="M32" s="64">
        <f>M31/$V31</f>
        <v>0.44439598778892281</v>
      </c>
      <c r="N32" s="46"/>
      <c r="O32" s="47"/>
      <c r="P32" s="63">
        <f>P31/$V31</f>
        <v>5.8874836458787612E-2</v>
      </c>
      <c r="Q32" s="43"/>
      <c r="R32" s="44"/>
      <c r="S32" s="64">
        <f>S31/$V31</f>
        <v>0.35281290885303096</v>
      </c>
      <c r="T32" s="46"/>
      <c r="U32" s="53"/>
      <c r="V32" s="34">
        <f t="shared" ref="V32" si="23">SUM(D32,G32,J32,M32,P32,S32)</f>
        <v>1</v>
      </c>
      <c r="W32" s="32"/>
      <c r="X32" s="10"/>
    </row>
    <row r="33" spans="1:24" x14ac:dyDescent="0.25">
      <c r="A33" s="115">
        <v>29</v>
      </c>
      <c r="B33" s="93" t="s">
        <v>33</v>
      </c>
      <c r="C33" s="98" t="s">
        <v>17</v>
      </c>
      <c r="D33" s="54">
        <v>38.4</v>
      </c>
      <c r="E33" s="2">
        <v>14.6</v>
      </c>
      <c r="F33" s="5">
        <f t="shared" si="15"/>
        <v>1.7258210665466827E-2</v>
      </c>
      <c r="G33" s="14">
        <v>41.9</v>
      </c>
      <c r="H33" s="14">
        <v>14.9</v>
      </c>
      <c r="I33" s="15">
        <f t="shared" si="16"/>
        <v>2.3073364806359787E-2</v>
      </c>
      <c r="J33" s="2">
        <v>54.3</v>
      </c>
      <c r="K33" s="2">
        <v>12.2</v>
      </c>
      <c r="L33" s="5">
        <f t="shared" si="17"/>
        <v>3.3365718495581224E-2</v>
      </c>
      <c r="M33" s="14">
        <v>101</v>
      </c>
      <c r="N33" s="14">
        <v>22.5</v>
      </c>
      <c r="O33" s="15">
        <f t="shared" si="18"/>
        <v>6.7258435491346025E-2</v>
      </c>
      <c r="P33" s="2">
        <v>48.4</v>
      </c>
      <c r="Q33" s="2">
        <v>10.1</v>
      </c>
      <c r="R33" s="5">
        <f t="shared" si="19"/>
        <v>3.0818485998961254E-2</v>
      </c>
      <c r="S33" s="14">
        <v>179.8</v>
      </c>
      <c r="T33" s="14">
        <v>27.5</v>
      </c>
      <c r="U33" s="65">
        <f t="shared" si="20"/>
        <v>0.10047757453615901</v>
      </c>
      <c r="V33" s="42">
        <f t="shared" si="4"/>
        <v>463.8</v>
      </c>
      <c r="W33" s="32">
        <f t="shared" si="22"/>
        <v>0.1796421101557053</v>
      </c>
      <c r="X33" s="10">
        <f t="shared" si="21"/>
        <v>4.404556814314322E-2</v>
      </c>
    </row>
    <row r="34" spans="1:24" x14ac:dyDescent="0.25">
      <c r="A34" s="115">
        <v>30</v>
      </c>
      <c r="B34" s="93" t="s">
        <v>33</v>
      </c>
      <c r="C34" s="97" t="s">
        <v>31</v>
      </c>
      <c r="D34" s="66">
        <f>D33/$V33</f>
        <v>8.2794307891332464E-2</v>
      </c>
      <c r="E34" s="43"/>
      <c r="F34" s="44"/>
      <c r="G34" s="64">
        <f>G33/$V33</f>
        <v>9.0340664079344546E-2</v>
      </c>
      <c r="H34" s="46"/>
      <c r="I34" s="47"/>
      <c r="J34" s="63">
        <f>J33/$V33</f>
        <v>0.11707632600258731</v>
      </c>
      <c r="K34" s="43"/>
      <c r="L34" s="44"/>
      <c r="M34" s="64">
        <f>M33/$V33</f>
        <v>0.21776627856834843</v>
      </c>
      <c r="N34" s="46"/>
      <c r="O34" s="47"/>
      <c r="P34" s="63">
        <f>P33/$V33</f>
        <v>0.10435532557136697</v>
      </c>
      <c r="Q34" s="43"/>
      <c r="R34" s="44"/>
      <c r="S34" s="64">
        <f>S33/$V33</f>
        <v>0.38766709788702031</v>
      </c>
      <c r="T34" s="46"/>
      <c r="U34" s="53"/>
      <c r="V34" s="34">
        <f t="shared" ref="V34" si="24">SUM(D34,G34,J34,M34,P34,S34)</f>
        <v>1</v>
      </c>
      <c r="W34" s="32"/>
      <c r="X34" s="10"/>
    </row>
    <row r="35" spans="1:24" x14ac:dyDescent="0.25">
      <c r="A35" s="115">
        <v>31</v>
      </c>
      <c r="B35" s="93" t="s">
        <v>33</v>
      </c>
      <c r="C35" s="98" t="s">
        <v>18</v>
      </c>
      <c r="D35" s="54">
        <v>57.7</v>
      </c>
      <c r="E35" s="2">
        <v>21.9</v>
      </c>
      <c r="F35" s="5">
        <f t="shared" si="15"/>
        <v>2.5932259255141563E-2</v>
      </c>
      <c r="G35" s="14">
        <v>71</v>
      </c>
      <c r="H35" s="14">
        <v>25.2</v>
      </c>
      <c r="I35" s="15">
        <f t="shared" si="16"/>
        <v>3.9098064469010624E-2</v>
      </c>
      <c r="J35" s="2">
        <v>91.4</v>
      </c>
      <c r="K35" s="2">
        <v>20.6</v>
      </c>
      <c r="L35" s="5">
        <f t="shared" si="17"/>
        <v>5.6162553784459016E-2</v>
      </c>
      <c r="M35" s="14">
        <v>80.8</v>
      </c>
      <c r="N35" s="14">
        <v>18</v>
      </c>
      <c r="O35" s="15">
        <f t="shared" si="18"/>
        <v>5.3806748393076816E-2</v>
      </c>
      <c r="P35" s="2">
        <v>94.6</v>
      </c>
      <c r="Q35" s="2">
        <v>19.600000000000001</v>
      </c>
      <c r="R35" s="5">
        <f t="shared" si="19"/>
        <v>6.0236131725242448E-2</v>
      </c>
      <c r="S35" s="14">
        <v>198.6</v>
      </c>
      <c r="T35" s="14">
        <v>30.3</v>
      </c>
      <c r="U35" s="65">
        <f t="shared" si="20"/>
        <v>0.11098357231858273</v>
      </c>
      <c r="V35" s="42">
        <f t="shared" si="4"/>
        <v>594.1</v>
      </c>
      <c r="W35" s="32">
        <f t="shared" si="22"/>
        <v>0.23011077542799596</v>
      </c>
      <c r="X35" s="10">
        <f t="shared" si="21"/>
        <v>5.6419732716346246E-2</v>
      </c>
    </row>
    <row r="36" spans="1:24" x14ac:dyDescent="0.25">
      <c r="A36" s="115">
        <v>32</v>
      </c>
      <c r="B36" s="93" t="s">
        <v>33</v>
      </c>
      <c r="C36" s="97" t="s">
        <v>31</v>
      </c>
      <c r="D36" s="66">
        <f>D35/$V35</f>
        <v>9.7121696684059927E-2</v>
      </c>
      <c r="E36" s="43"/>
      <c r="F36" s="44"/>
      <c r="G36" s="64">
        <f>G35/$V35</f>
        <v>0.11950850025248275</v>
      </c>
      <c r="H36" s="46"/>
      <c r="I36" s="47"/>
      <c r="J36" s="63">
        <f>J35/$V35</f>
        <v>0.15384615384615385</v>
      </c>
      <c r="K36" s="43"/>
      <c r="L36" s="44"/>
      <c r="M36" s="64">
        <f>M35/$V35</f>
        <v>0.1360040397239522</v>
      </c>
      <c r="N36" s="46"/>
      <c r="O36" s="47"/>
      <c r="P36" s="63">
        <f>P35/$V35</f>
        <v>0.15923245244908263</v>
      </c>
      <c r="Q36" s="43"/>
      <c r="R36" s="44"/>
      <c r="S36" s="64">
        <f>S35/$V35</f>
        <v>0.33428715704426865</v>
      </c>
      <c r="T36" s="46"/>
      <c r="U36" s="53"/>
      <c r="V36" s="34">
        <f t="shared" ref="V36" si="25">SUM(D36,G36,J36,M36,P36,S36)</f>
        <v>1</v>
      </c>
      <c r="W36" s="32"/>
      <c r="X36" s="10"/>
    </row>
    <row r="37" spans="1:24" x14ac:dyDescent="0.25">
      <c r="A37" s="115">
        <v>33</v>
      </c>
      <c r="B37" s="93" t="s">
        <v>33</v>
      </c>
      <c r="C37" s="98" t="s">
        <v>19</v>
      </c>
      <c r="D37" s="54">
        <v>61.3</v>
      </c>
      <c r="E37" s="2">
        <v>23.3</v>
      </c>
      <c r="F37" s="5">
        <f t="shared" si="15"/>
        <v>2.7550216505029073E-2</v>
      </c>
      <c r="G37" s="14">
        <v>71.7</v>
      </c>
      <c r="H37" s="14">
        <v>25.4</v>
      </c>
      <c r="I37" s="15">
        <f t="shared" si="16"/>
        <v>3.9483538344057205E-2</v>
      </c>
      <c r="J37" s="2">
        <v>58.2</v>
      </c>
      <c r="K37" s="2">
        <v>13.1</v>
      </c>
      <c r="L37" s="5">
        <f t="shared" si="17"/>
        <v>3.5762151315705849E-2</v>
      </c>
      <c r="M37" s="14">
        <v>50.3</v>
      </c>
      <c r="N37" s="14">
        <v>11.2</v>
      </c>
      <c r="O37" s="15">
        <f t="shared" si="18"/>
        <v>3.3496032724898067E-2</v>
      </c>
      <c r="P37" s="2">
        <v>109.1</v>
      </c>
      <c r="Q37" s="2">
        <v>22.6</v>
      </c>
      <c r="R37" s="5">
        <f t="shared" si="19"/>
        <v>6.9468942613361007E-2</v>
      </c>
      <c r="S37" s="14">
        <v>110.1</v>
      </c>
      <c r="T37" s="14">
        <v>16.8</v>
      </c>
      <c r="U37" s="65">
        <f t="shared" si="20"/>
        <v>6.152714658749224E-2</v>
      </c>
      <c r="V37" s="42">
        <f t="shared" si="4"/>
        <v>460.70000000000005</v>
      </c>
      <c r="W37" s="32">
        <f t="shared" si="22"/>
        <v>0.17844139747463011</v>
      </c>
      <c r="X37" s="10">
        <f t="shared" si="21"/>
        <v>4.3751171288370166E-2</v>
      </c>
    </row>
    <row r="38" spans="1:24" x14ac:dyDescent="0.25">
      <c r="A38" s="115">
        <v>34</v>
      </c>
      <c r="B38" s="93" t="s">
        <v>33</v>
      </c>
      <c r="C38" s="97" t="s">
        <v>31</v>
      </c>
      <c r="D38" s="66">
        <f>D37/$V37</f>
        <v>0.13305838940742346</v>
      </c>
      <c r="E38" s="43"/>
      <c r="F38" s="44"/>
      <c r="G38" s="64">
        <f>G37/$V37</f>
        <v>0.1556327327979162</v>
      </c>
      <c r="H38" s="46"/>
      <c r="I38" s="47"/>
      <c r="J38" s="63">
        <f>J37/$V37</f>
        <v>0.12632949858910353</v>
      </c>
      <c r="K38" s="43"/>
      <c r="L38" s="44"/>
      <c r="M38" s="64">
        <f>M37/$V37</f>
        <v>0.10918168005209462</v>
      </c>
      <c r="N38" s="46"/>
      <c r="O38" s="47"/>
      <c r="P38" s="63">
        <f>P37/$V37</f>
        <v>0.23681354460603427</v>
      </c>
      <c r="Q38" s="43"/>
      <c r="R38" s="44"/>
      <c r="S38" s="64">
        <f>S37/$V37</f>
        <v>0.2389841545474278</v>
      </c>
      <c r="T38" s="46"/>
      <c r="U38" s="53"/>
      <c r="V38" s="34">
        <f t="shared" ref="V38" si="26">SUM(D38,G38,J38,M38,P38,S38)</f>
        <v>1</v>
      </c>
      <c r="W38" s="32"/>
      <c r="X38" s="10"/>
    </row>
    <row r="39" spans="1:24" x14ac:dyDescent="0.25">
      <c r="A39" s="115">
        <v>35</v>
      </c>
      <c r="B39" s="93" t="s">
        <v>33</v>
      </c>
      <c r="C39" s="98" t="s">
        <v>20</v>
      </c>
      <c r="D39" s="54">
        <v>28.9</v>
      </c>
      <c r="E39" s="2">
        <v>11</v>
      </c>
      <c r="F39" s="5">
        <f t="shared" si="15"/>
        <v>1.298860125604144E-2</v>
      </c>
      <c r="G39" s="14">
        <v>23.8</v>
      </c>
      <c r="H39" s="14">
        <v>8.4</v>
      </c>
      <c r="I39" s="15">
        <f t="shared" si="16"/>
        <v>1.3106111751583842E-2</v>
      </c>
      <c r="J39" s="2">
        <v>64.099999999999994</v>
      </c>
      <c r="K39" s="2">
        <v>14.5</v>
      </c>
      <c r="L39" s="5">
        <f t="shared" si="17"/>
        <v>3.9387524043586676E-2</v>
      </c>
      <c r="M39" s="14">
        <v>42</v>
      </c>
      <c r="N39" s="14">
        <v>9.4</v>
      </c>
      <c r="O39" s="15">
        <f t="shared" si="18"/>
        <v>2.7968854362737952E-2</v>
      </c>
      <c r="P39" s="2">
        <v>73</v>
      </c>
      <c r="Q39" s="2">
        <v>15.1</v>
      </c>
      <c r="R39" s="5">
        <f t="shared" si="19"/>
        <v>4.6482427229838252E-2</v>
      </c>
      <c r="S39" s="14">
        <v>38.299999999999997</v>
      </c>
      <c r="T39" s="14">
        <v>5.8</v>
      </c>
      <c r="U39" s="65">
        <f t="shared" si="20"/>
        <v>2.1403176333341989E-2</v>
      </c>
      <c r="V39" s="42">
        <f t="shared" si="4"/>
        <v>270.10000000000002</v>
      </c>
      <c r="W39" s="32">
        <f t="shared" si="22"/>
        <v>0.10461693392206987</v>
      </c>
      <c r="X39" s="10">
        <f t="shared" si="21"/>
        <v>2.5650513056194448E-2</v>
      </c>
    </row>
    <row r="40" spans="1:24" x14ac:dyDescent="0.25">
      <c r="A40" s="115">
        <v>36</v>
      </c>
      <c r="B40" s="93" t="s">
        <v>33</v>
      </c>
      <c r="C40" s="97" t="s">
        <v>31</v>
      </c>
      <c r="D40" s="66">
        <f>D39/$V39</f>
        <v>0.10699740836727137</v>
      </c>
      <c r="E40" s="43"/>
      <c r="F40" s="44"/>
      <c r="G40" s="64">
        <f>G39/$V39</f>
        <v>8.8115512773047008E-2</v>
      </c>
      <c r="H40" s="46"/>
      <c r="I40" s="47"/>
      <c r="J40" s="63">
        <f>J39/$V39</f>
        <v>0.23731951129211398</v>
      </c>
      <c r="K40" s="43"/>
      <c r="L40" s="44"/>
      <c r="M40" s="64">
        <f>M39/$V39</f>
        <v>0.15549796371714178</v>
      </c>
      <c r="N40" s="46"/>
      <c r="O40" s="47"/>
      <c r="P40" s="63">
        <f>P39/$V39</f>
        <v>0.27027027027027023</v>
      </c>
      <c r="Q40" s="43"/>
      <c r="R40" s="44"/>
      <c r="S40" s="64">
        <f>S39/$V39</f>
        <v>0.14179933358015548</v>
      </c>
      <c r="T40" s="46"/>
      <c r="U40" s="53"/>
      <c r="V40" s="34">
        <f t="shared" ref="V40" si="27">SUM(D40,G40,J40,M40,P40,S40)</f>
        <v>0.99999999999999978</v>
      </c>
      <c r="W40" s="32"/>
      <c r="X40" s="10"/>
    </row>
    <row r="41" spans="1:24" x14ac:dyDescent="0.25">
      <c r="A41" s="115">
        <v>37</v>
      </c>
      <c r="B41" s="93" t="s">
        <v>33</v>
      </c>
      <c r="C41" s="98" t="s">
        <v>21</v>
      </c>
      <c r="D41" s="54">
        <v>38.299999999999997</v>
      </c>
      <c r="E41" s="2">
        <v>14.5</v>
      </c>
      <c r="F41" s="5">
        <f t="shared" si="15"/>
        <v>1.7213267408525506E-2</v>
      </c>
      <c r="G41" s="14">
        <v>31.4</v>
      </c>
      <c r="H41" s="14">
        <v>11.1</v>
      </c>
      <c r="I41" s="15">
        <f t="shared" si="16"/>
        <v>1.7291256680661036E-2</v>
      </c>
      <c r="J41" s="2">
        <v>62.9</v>
      </c>
      <c r="K41" s="2">
        <v>14.2</v>
      </c>
      <c r="L41" s="5">
        <f t="shared" si="17"/>
        <v>3.8650160098932948E-2</v>
      </c>
      <c r="M41" s="14">
        <v>29.7</v>
      </c>
      <c r="N41" s="14">
        <v>6.6</v>
      </c>
      <c r="O41" s="15">
        <f t="shared" si="18"/>
        <v>1.9777975585078978E-2</v>
      </c>
      <c r="P41" s="2">
        <v>90.7</v>
      </c>
      <c r="Q41" s="2">
        <v>18.8</v>
      </c>
      <c r="R41" s="5">
        <f t="shared" si="19"/>
        <v>5.7752823969127808E-2</v>
      </c>
      <c r="S41" s="14">
        <v>25.1</v>
      </c>
      <c r="T41" s="14">
        <v>3.8</v>
      </c>
      <c r="U41" s="65">
        <f t="shared" si="20"/>
        <v>1.4026624698874255E-2</v>
      </c>
      <c r="V41" s="42">
        <f t="shared" si="4"/>
        <v>278.10000000000002</v>
      </c>
      <c r="W41" s="32">
        <f t="shared" si="22"/>
        <v>0.10771554729258657</v>
      </c>
      <c r="X41" s="10">
        <f t="shared" si="21"/>
        <v>2.6410246874963628E-2</v>
      </c>
    </row>
    <row r="42" spans="1:24" x14ac:dyDescent="0.25">
      <c r="A42" s="115">
        <v>38</v>
      </c>
      <c r="B42" s="93" t="s">
        <v>33</v>
      </c>
      <c r="C42" s="97" t="s">
        <v>31</v>
      </c>
      <c r="D42" s="66">
        <f>D41/$V41</f>
        <v>0.137720244516361</v>
      </c>
      <c r="E42" s="43"/>
      <c r="F42" s="44"/>
      <c r="G42" s="64">
        <f>G41/$V41</f>
        <v>0.11290902553038475</v>
      </c>
      <c r="H42" s="46"/>
      <c r="I42" s="47"/>
      <c r="J42" s="63">
        <f>J41/$V41</f>
        <v>0.2261776339446242</v>
      </c>
      <c r="K42" s="43"/>
      <c r="L42" s="44"/>
      <c r="M42" s="64">
        <f>M41/$V41</f>
        <v>0.10679611650485436</v>
      </c>
      <c r="N42" s="46"/>
      <c r="O42" s="47"/>
      <c r="P42" s="63">
        <f>P41/$V41</f>
        <v>0.32614167565623875</v>
      </c>
      <c r="Q42" s="43"/>
      <c r="R42" s="44"/>
      <c r="S42" s="64">
        <f>S41/$V41</f>
        <v>9.0255303847536855E-2</v>
      </c>
      <c r="T42" s="46"/>
      <c r="U42" s="53"/>
      <c r="V42" s="34">
        <f t="shared" ref="V42" si="28">SUM(D42,G42,J42,M42,P42,S42)</f>
        <v>0.99999999999999989</v>
      </c>
      <c r="W42" s="32"/>
      <c r="X42" s="10"/>
    </row>
    <row r="43" spans="1:24" x14ac:dyDescent="0.25">
      <c r="A43" s="115">
        <v>39</v>
      </c>
      <c r="B43" s="93" t="s">
        <v>33</v>
      </c>
      <c r="C43" s="98" t="s">
        <v>22</v>
      </c>
      <c r="D43" s="54">
        <v>18.399999999999999</v>
      </c>
      <c r="E43" s="2">
        <v>7</v>
      </c>
      <c r="F43" s="5">
        <f t="shared" si="15"/>
        <v>8.2695592772028537E-3</v>
      </c>
      <c r="G43" s="14">
        <v>16.2</v>
      </c>
      <c r="H43" s="14">
        <v>5.7</v>
      </c>
      <c r="I43" s="15">
        <f t="shared" si="16"/>
        <v>8.9209668225066485E-3</v>
      </c>
      <c r="J43" s="2">
        <v>50</v>
      </c>
      <c r="K43" s="2">
        <v>11.3</v>
      </c>
      <c r="L43" s="5">
        <f t="shared" si="17"/>
        <v>3.0723497693905366E-2</v>
      </c>
      <c r="M43" s="14">
        <v>20.5</v>
      </c>
      <c r="N43" s="14">
        <v>4.5999999999999996</v>
      </c>
      <c r="O43" s="15">
        <f t="shared" si="18"/>
        <v>1.365146462943162E-2</v>
      </c>
      <c r="P43" s="2">
        <v>32.9</v>
      </c>
      <c r="Q43" s="2">
        <v>6.8</v>
      </c>
      <c r="R43" s="5">
        <f t="shared" si="19"/>
        <v>2.0948929532351761E-2</v>
      </c>
      <c r="S43" s="14">
        <v>8.1</v>
      </c>
      <c r="T43" s="14">
        <v>1.2</v>
      </c>
      <c r="U43" s="65">
        <f t="shared" si="20"/>
        <v>4.5265203211506556E-3</v>
      </c>
      <c r="V43" s="42">
        <f t="shared" si="4"/>
        <v>146.1</v>
      </c>
      <c r="W43" s="32">
        <f t="shared" si="22"/>
        <v>5.6588426679061117E-2</v>
      </c>
      <c r="X43" s="10">
        <f t="shared" si="21"/>
        <v>1.3874638865272152E-2</v>
      </c>
    </row>
    <row r="44" spans="1:24" x14ac:dyDescent="0.25">
      <c r="A44" s="115">
        <v>40</v>
      </c>
      <c r="B44" s="93" t="s">
        <v>33</v>
      </c>
      <c r="C44" s="97" t="s">
        <v>31</v>
      </c>
      <c r="D44" s="66">
        <f>D43/$V43</f>
        <v>0.12594113620807665</v>
      </c>
      <c r="E44" s="43"/>
      <c r="F44" s="44"/>
      <c r="G44" s="64">
        <f>G43/$V43</f>
        <v>0.11088295687885011</v>
      </c>
      <c r="H44" s="46"/>
      <c r="I44" s="47"/>
      <c r="J44" s="63">
        <f>J43/$V43</f>
        <v>0.3422313483915127</v>
      </c>
      <c r="K44" s="43"/>
      <c r="L44" s="44"/>
      <c r="M44" s="64">
        <f>M43/$V43</f>
        <v>0.1403148528405202</v>
      </c>
      <c r="N44" s="46"/>
      <c r="O44" s="47"/>
      <c r="P44" s="63">
        <f>P43/$V43</f>
        <v>0.22518822724161533</v>
      </c>
      <c r="Q44" s="43"/>
      <c r="R44" s="44"/>
      <c r="S44" s="64">
        <f>S43/$V43</f>
        <v>5.5441478439425054E-2</v>
      </c>
      <c r="T44" s="46"/>
      <c r="U44" s="53"/>
      <c r="V44" s="34">
        <f t="shared" ref="V44" si="29">SUM(D44,G44,J44,M44,P44,S44)</f>
        <v>1.0000000000000002</v>
      </c>
      <c r="W44" s="40"/>
      <c r="X44" s="41"/>
    </row>
    <row r="45" spans="1:24" x14ac:dyDescent="0.25">
      <c r="A45" s="115">
        <v>41</v>
      </c>
      <c r="B45" s="93" t="s">
        <v>33</v>
      </c>
      <c r="C45" s="98" t="s">
        <v>23</v>
      </c>
      <c r="D45" s="56">
        <v>15.3</v>
      </c>
      <c r="E45" s="36">
        <v>5.8</v>
      </c>
      <c r="F45" s="37">
        <f t="shared" si="15"/>
        <v>6.8763183120219397E-3</v>
      </c>
      <c r="G45" s="38">
        <v>14.4</v>
      </c>
      <c r="H45" s="38">
        <v>5.0999999999999996</v>
      </c>
      <c r="I45" s="39">
        <f t="shared" si="16"/>
        <v>7.9297482866725767E-3</v>
      </c>
      <c r="J45" s="36">
        <v>40.700000000000003</v>
      </c>
      <c r="K45" s="36">
        <v>9.1999999999999993</v>
      </c>
      <c r="L45" s="37">
        <f t="shared" si="17"/>
        <v>2.5008927122838968E-2</v>
      </c>
      <c r="M45" s="38">
        <v>9.6</v>
      </c>
      <c r="N45" s="38">
        <v>2.1</v>
      </c>
      <c r="O45" s="39">
        <f t="shared" si="18"/>
        <v>6.3928809971972459E-3</v>
      </c>
      <c r="P45" s="36">
        <v>15.1</v>
      </c>
      <c r="Q45" s="36">
        <v>3.1</v>
      </c>
      <c r="R45" s="37">
        <f t="shared" si="19"/>
        <v>9.6148582352131185E-3</v>
      </c>
      <c r="S45" s="38">
        <v>1.8</v>
      </c>
      <c r="T45" s="38">
        <v>0.3</v>
      </c>
      <c r="U45" s="55">
        <f t="shared" si="20"/>
        <v>1.0058934047001457E-3</v>
      </c>
      <c r="V45" s="49">
        <f t="shared" si="4"/>
        <v>96.899999999999991</v>
      </c>
      <c r="W45" s="40">
        <f t="shared" si="22"/>
        <v>3.7531954450383445E-2</v>
      </c>
      <c r="X45" s="41">
        <f t="shared" si="21"/>
        <v>9.2022758798416936E-3</v>
      </c>
    </row>
    <row r="46" spans="1:24" ht="15.75" thickBot="1" x14ac:dyDescent="0.3">
      <c r="A46" s="115">
        <v>42</v>
      </c>
      <c r="B46" s="93" t="s">
        <v>33</v>
      </c>
      <c r="C46" s="97" t="s">
        <v>31</v>
      </c>
      <c r="D46" s="66">
        <f>D45/$V45</f>
        <v>0.15789473684210528</v>
      </c>
      <c r="E46" s="43"/>
      <c r="F46" s="44"/>
      <c r="G46" s="64">
        <f>G45/$V45</f>
        <v>0.14860681114551086</v>
      </c>
      <c r="H46" s="46"/>
      <c r="I46" s="47"/>
      <c r="J46" s="63">
        <f>J45/$V45</f>
        <v>0.42002063983488136</v>
      </c>
      <c r="K46" s="43"/>
      <c r="L46" s="44"/>
      <c r="M46" s="64">
        <f>M45/$V45</f>
        <v>9.9071207430340563E-2</v>
      </c>
      <c r="N46" s="46"/>
      <c r="O46" s="47"/>
      <c r="P46" s="63">
        <f>P45/$V45</f>
        <v>0.15583075335397317</v>
      </c>
      <c r="Q46" s="43"/>
      <c r="R46" s="44"/>
      <c r="S46" s="64">
        <f>S45/$V45</f>
        <v>1.8575851393188857E-2</v>
      </c>
      <c r="T46" s="46"/>
      <c r="U46" s="53"/>
      <c r="V46" s="34">
        <f t="shared" ref="V46" si="30">SUM(D46,G46,J46,M46,P46,S46)</f>
        <v>1</v>
      </c>
      <c r="W46" s="33"/>
      <c r="X46" s="11"/>
    </row>
    <row r="47" spans="1:24" s="7" customFormat="1" x14ac:dyDescent="0.25">
      <c r="A47" s="115">
        <v>43</v>
      </c>
      <c r="B47" s="92" t="s">
        <v>33</v>
      </c>
      <c r="C47" s="99" t="s">
        <v>8</v>
      </c>
      <c r="D47" s="3">
        <f>SUM(D27:D45)</f>
        <v>264.12788639828534</v>
      </c>
      <c r="E47" s="21">
        <f>SUM(E27:E45)</f>
        <v>100</v>
      </c>
      <c r="F47" s="22">
        <f t="shared" si="15"/>
        <v>0.11870767463765881</v>
      </c>
      <c r="G47" s="23">
        <f>SUM(G27:G45)</f>
        <v>282.87243747122909</v>
      </c>
      <c r="H47" s="23">
        <f>SUM(H27:H45)</f>
        <v>99.899999999999991</v>
      </c>
      <c r="I47" s="24">
        <f t="shared" si="16"/>
        <v>0.15577133516558156</v>
      </c>
      <c r="J47" s="21">
        <f>SUM(J27:J45)</f>
        <v>444.56321504137935</v>
      </c>
      <c r="K47" s="21">
        <f>SUM(K27:K45)</f>
        <v>100.00000000000001</v>
      </c>
      <c r="L47" s="22">
        <f t="shared" si="17"/>
        <v>0.27317073824237947</v>
      </c>
      <c r="M47" s="23">
        <f>SUM(M27:M45)</f>
        <v>450.48459668864831</v>
      </c>
      <c r="N47" s="23">
        <f>SUM(N27:N45)</f>
        <v>99.999999999999986</v>
      </c>
      <c r="O47" s="24">
        <f t="shared" si="18"/>
        <v>0.29998900184384636</v>
      </c>
      <c r="P47" s="21">
        <f>SUM(P27:P45)</f>
        <v>483.20767748499111</v>
      </c>
      <c r="Q47" s="21">
        <f>SUM(Q27:Q45)</f>
        <v>99.799999999999983</v>
      </c>
      <c r="R47" s="22">
        <f t="shared" si="19"/>
        <v>0.30768035213144179</v>
      </c>
      <c r="S47" s="23">
        <f>SUM(S27:S45)</f>
        <v>656.54418691546687</v>
      </c>
      <c r="T47" s="23">
        <f>SUM(T27:T45)</f>
        <v>99.899999999999991</v>
      </c>
      <c r="U47" s="58">
        <f t="shared" si="20"/>
        <v>0.36689637084027099</v>
      </c>
      <c r="V47" s="20">
        <f>SUM(V27:V45)</f>
        <v>2581.8000000000002</v>
      </c>
      <c r="W47" s="31">
        <f>SUM(W27:W45)</f>
        <v>0.99690138662948347</v>
      </c>
      <c r="X47" s="9">
        <f t="shared" si="21"/>
        <v>0.24518509666228369</v>
      </c>
    </row>
    <row r="48" spans="1:24" s="7" customFormat="1" ht="15.75" thickBot="1" x14ac:dyDescent="0.3">
      <c r="A48" s="115">
        <v>44</v>
      </c>
      <c r="B48" s="94" t="s">
        <v>33</v>
      </c>
      <c r="C48" s="97" t="s">
        <v>31</v>
      </c>
      <c r="D48" s="59">
        <f>D47/$V47</f>
        <v>0.10230377504000517</v>
      </c>
      <c r="E48" s="25"/>
      <c r="F48" s="26"/>
      <c r="G48" s="60">
        <f>G47/$V47</f>
        <v>0.10956403961237472</v>
      </c>
      <c r="H48" s="27"/>
      <c r="I48" s="28"/>
      <c r="J48" s="61">
        <f>J47/$V47</f>
        <v>0.17219119027088825</v>
      </c>
      <c r="K48" s="25"/>
      <c r="L48" s="26"/>
      <c r="M48" s="60">
        <f>M47/$V47</f>
        <v>0.17448469931390823</v>
      </c>
      <c r="N48" s="27"/>
      <c r="O48" s="28"/>
      <c r="P48" s="61">
        <f>P47/$V47</f>
        <v>0.18715922127391396</v>
      </c>
      <c r="Q48" s="25"/>
      <c r="R48" s="26"/>
      <c r="S48" s="60">
        <f>S47/$V47</f>
        <v>0.25429707448890959</v>
      </c>
      <c r="T48" s="27"/>
      <c r="U48" s="62"/>
      <c r="V48" s="34">
        <f t="shared" ref="V48" si="31">SUM(D48,G48,J48,M48,P48,S48)</f>
        <v>0.99999999999999989</v>
      </c>
      <c r="W48" s="29"/>
      <c r="X48" s="30"/>
    </row>
    <row r="49" spans="1:24" x14ac:dyDescent="0.25">
      <c r="A49" s="115">
        <v>45</v>
      </c>
      <c r="B49" s="95" t="s">
        <v>14</v>
      </c>
      <c r="C49" s="101" t="s">
        <v>14</v>
      </c>
      <c r="D49" s="3">
        <f>SUM(D47,D25)</f>
        <v>2225.0278863982853</v>
      </c>
      <c r="E49" s="68"/>
      <c r="F49" s="22">
        <f>SUM(F47,F25)</f>
        <v>1</v>
      </c>
      <c r="G49" s="23">
        <f>SUM(G47,G25)</f>
        <v>1815.9466706152439</v>
      </c>
      <c r="H49" s="69"/>
      <c r="I49" s="24">
        <f>SUM(I47,I25)</f>
        <v>1</v>
      </c>
      <c r="J49" s="21">
        <f>SUM(J47,J25)</f>
        <v>1627.4188732723137</v>
      </c>
      <c r="K49" s="68"/>
      <c r="L49" s="22">
        <f>SUM(L47,L25)</f>
        <v>1</v>
      </c>
      <c r="M49" s="23">
        <f>SUM(M47,M25)</f>
        <v>1501.6703743130543</v>
      </c>
      <c r="N49" s="69"/>
      <c r="O49" s="24">
        <f>SUM(O47,O25)</f>
        <v>1</v>
      </c>
      <c r="P49" s="68">
        <f>SUM(P47,P25)</f>
        <v>1570.4859739583358</v>
      </c>
      <c r="Q49" s="68"/>
      <c r="R49" s="22">
        <f>SUM(R47,R25)</f>
        <v>1</v>
      </c>
      <c r="S49" s="23">
        <f>SUM(S47,S25)</f>
        <v>1789.4540232486916</v>
      </c>
      <c r="T49" s="70"/>
      <c r="U49" s="24">
        <f>SUM(U47,U25)</f>
        <v>1</v>
      </c>
      <c r="V49" s="3">
        <f t="shared" ref="V49:V50" si="32">SUM(D49,G49,J49,M49,P49,S49)</f>
        <v>10530.003801805924</v>
      </c>
      <c r="W49" s="71"/>
      <c r="X49" s="9">
        <f>SUM(X47,X25)</f>
        <v>1</v>
      </c>
    </row>
    <row r="50" spans="1:24" ht="15.75" thickBot="1" x14ac:dyDescent="0.3">
      <c r="A50" s="115">
        <v>46</v>
      </c>
      <c r="B50" s="72" t="s">
        <v>14</v>
      </c>
      <c r="C50" s="102" t="s">
        <v>31</v>
      </c>
      <c r="D50" s="59">
        <f>D49/$V49</f>
        <v>0.21130361662516087</v>
      </c>
      <c r="E50" s="25"/>
      <c r="F50" s="26"/>
      <c r="G50" s="60">
        <f>G49/$V49</f>
        <v>0.17245451234346224</v>
      </c>
      <c r="H50" s="27"/>
      <c r="I50" s="28"/>
      <c r="J50" s="61">
        <f>J49/$V49</f>
        <v>0.15455064441602642</v>
      </c>
      <c r="K50" s="25"/>
      <c r="L50" s="26"/>
      <c r="M50" s="60">
        <f>M49/$V49</f>
        <v>0.14260872100117511</v>
      </c>
      <c r="N50" s="27"/>
      <c r="O50" s="28"/>
      <c r="P50" s="61">
        <f>P49/$V49</f>
        <v>0.14914391328985022</v>
      </c>
      <c r="Q50" s="25"/>
      <c r="R50" s="26"/>
      <c r="S50" s="60">
        <f>S49/$V49</f>
        <v>0.16993859232432521</v>
      </c>
      <c r="T50" s="27"/>
      <c r="U50" s="62"/>
      <c r="V50" s="59">
        <f t="shared" si="32"/>
        <v>1.0000000000000002</v>
      </c>
      <c r="W50" s="67"/>
      <c r="X50" s="30"/>
    </row>
    <row r="51" spans="1:24" x14ac:dyDescent="0.25">
      <c r="A51" s="115">
        <v>47</v>
      </c>
    </row>
    <row r="52" spans="1:24" x14ac:dyDescent="0.25">
      <c r="A52" s="115">
        <v>48</v>
      </c>
      <c r="B52" t="s">
        <v>28</v>
      </c>
    </row>
    <row r="53" spans="1:24" x14ac:dyDescent="0.25">
      <c r="A53" s="115">
        <v>49</v>
      </c>
      <c r="B53" t="s">
        <v>11</v>
      </c>
    </row>
    <row r="54" spans="1:24" x14ac:dyDescent="0.25">
      <c r="A54" s="115">
        <v>50</v>
      </c>
    </row>
    <row r="55" spans="1:24" x14ac:dyDescent="0.25">
      <c r="A55" s="115">
        <v>51</v>
      </c>
      <c r="B55" t="s">
        <v>12</v>
      </c>
    </row>
    <row r="56" spans="1:24" x14ac:dyDescent="0.25">
      <c r="A56" s="115">
        <v>52</v>
      </c>
      <c r="B56" t="s">
        <v>13</v>
      </c>
    </row>
  </sheetData>
  <autoFilter ref="B4:X4"/>
  <mergeCells count="9">
    <mergeCell ref="D1:X1"/>
    <mergeCell ref="V3:X3"/>
    <mergeCell ref="D2:X2"/>
    <mergeCell ref="S3:U3"/>
    <mergeCell ref="D3:F3"/>
    <mergeCell ref="P3:R3"/>
    <mergeCell ref="M3:O3"/>
    <mergeCell ref="J3:L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2018-09-18T08:50:15Z</dcterms:modified>
</cp:coreProperties>
</file>