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0910" windowHeight="10200"/>
  </bookViews>
  <sheets>
    <sheet name="Sheet1" sheetId="1" r:id="rId1"/>
  </sheets>
  <definedNames>
    <definedName name="_xlnm._FilterDatabase" localSheetId="0" hidden="1">Sheet1!$A$2:$L$2</definedName>
  </definedNames>
  <calcPr calcId="162913" iterateDelta="1E-4"/>
</workbook>
</file>

<file path=xl/calcChain.xml><?xml version="1.0" encoding="utf-8"?>
<calcChain xmlns="http://schemas.openxmlformats.org/spreadsheetml/2006/main">
  <c r="J43" i="1" l="1"/>
  <c r="J42" i="1"/>
  <c r="J32" i="1"/>
  <c r="J15" i="1"/>
  <c r="F43" i="1"/>
  <c r="F42" i="1"/>
  <c r="F32" i="1"/>
  <c r="F15" i="1"/>
  <c r="I42" i="1" l="1"/>
  <c r="H42" i="1"/>
  <c r="E32" i="1"/>
  <c r="D32" i="1"/>
  <c r="E42" i="1"/>
  <c r="D42" i="1"/>
  <c r="I15" i="1" l="1"/>
  <c r="H15" i="1"/>
  <c r="E15" i="1"/>
  <c r="D15" i="1"/>
  <c r="D43" i="1" l="1"/>
  <c r="I32" i="1"/>
  <c r="H32" i="1"/>
  <c r="H43" i="1" s="1"/>
  <c r="G10" i="1" l="1"/>
  <c r="G3" i="1"/>
  <c r="G42" i="1"/>
  <c r="G39" i="1" l="1"/>
  <c r="G34" i="1"/>
  <c r="G41" i="1"/>
  <c r="G37" i="1"/>
  <c r="G33" i="1"/>
  <c r="G38" i="1"/>
  <c r="G36" i="1"/>
  <c r="G35" i="1"/>
  <c r="G40" i="1"/>
  <c r="L41" i="1"/>
  <c r="L37" i="1"/>
  <c r="L33" i="1"/>
  <c r="L36" i="1"/>
  <c r="L39" i="1"/>
  <c r="L34" i="1"/>
  <c r="L40" i="1"/>
  <c r="L38" i="1"/>
  <c r="L35" i="1"/>
  <c r="L42" i="1"/>
  <c r="G22" i="1"/>
  <c r="G18" i="1"/>
  <c r="G19" i="1"/>
  <c r="G21" i="1"/>
  <c r="G17" i="1"/>
  <c r="G20" i="1"/>
  <c r="L22" i="1"/>
  <c r="L18" i="1"/>
  <c r="L19" i="1"/>
  <c r="L21" i="1"/>
  <c r="L17" i="1"/>
  <c r="L20" i="1"/>
  <c r="L28" i="1"/>
  <c r="L24" i="1"/>
  <c r="L25" i="1"/>
  <c r="L27" i="1"/>
  <c r="L23" i="1"/>
  <c r="L26" i="1"/>
  <c r="G23" i="1"/>
  <c r="G28" i="1"/>
  <c r="G24" i="1"/>
  <c r="G26" i="1"/>
  <c r="G25" i="1"/>
  <c r="G27" i="1"/>
  <c r="L31" i="1"/>
  <c r="L30" i="1"/>
  <c r="L29" i="1"/>
  <c r="G29" i="1"/>
  <c r="G31" i="1"/>
  <c r="G30" i="1"/>
  <c r="L9" i="1"/>
  <c r="L5" i="1"/>
  <c r="L8" i="1"/>
  <c r="L4" i="1"/>
  <c r="L7" i="1"/>
  <c r="L6" i="1"/>
  <c r="G9" i="1"/>
  <c r="G5" i="1"/>
  <c r="G8" i="1"/>
  <c r="G4" i="1"/>
  <c r="G43" i="1" s="1"/>
  <c r="G7" i="1"/>
  <c r="G6" i="1"/>
  <c r="G11" i="1"/>
  <c r="G14" i="1"/>
  <c r="G13" i="1"/>
  <c r="G12" i="1"/>
  <c r="L11" i="1"/>
  <c r="L14" i="1"/>
  <c r="L10" i="1"/>
  <c r="L13" i="1"/>
  <c r="L12" i="1"/>
  <c r="L15" i="1"/>
  <c r="L3" i="1"/>
  <c r="L32" i="1"/>
  <c r="L16" i="1"/>
  <c r="G16" i="1"/>
  <c r="G15" i="1"/>
  <c r="G32" i="1"/>
  <c r="L43" i="1" l="1"/>
</calcChain>
</file>

<file path=xl/sharedStrings.xml><?xml version="1.0" encoding="utf-8"?>
<sst xmlns="http://schemas.openxmlformats.org/spreadsheetml/2006/main" count="100" uniqueCount="42">
  <si>
    <t>%</t>
  </si>
  <si>
    <t>Type</t>
  </si>
  <si>
    <t>Overall total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</si>
  <si>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</si>
  <si>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</si>
  <si>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</si>
  <si>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</si>
  <si>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</si>
  <si>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</si>
  <si>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</si>
  <si>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</si>
  <si>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Forest origin</t>
  </si>
  <si>
    <t>Stand categories by species</t>
  </si>
  <si>
    <t>Beech forests</t>
  </si>
  <si>
    <t>Spruce forests</t>
  </si>
  <si>
    <t>Common oak forests</t>
  </si>
  <si>
    <t>Fir forests</t>
  </si>
  <si>
    <t>Sessile oak forests</t>
  </si>
  <si>
    <t>Pine forests</t>
  </si>
  <si>
    <t>Turkey oak forests</t>
  </si>
  <si>
    <t>Forest of narrow-leaved ash</t>
  </si>
  <si>
    <t>Hungarian oak forests</t>
  </si>
  <si>
    <t>Forests of birch, aspen and black locust</t>
  </si>
  <si>
    <t>Hornbeam forests</t>
  </si>
  <si>
    <t>Forests of ash and maple</t>
  </si>
  <si>
    <t>Lime forests</t>
  </si>
  <si>
    <t>Forest of oriental hornbeam, hophornbeam_x000D_ and flowering ash</t>
  </si>
  <si>
    <t>Forests of other broadleaves</t>
  </si>
  <si>
    <t>Willow forests</t>
  </si>
  <si>
    <t>Poplar forests</t>
  </si>
  <si>
    <t>Pubescent oak forests</t>
  </si>
  <si>
    <t>Alder forests</t>
  </si>
  <si>
    <t>Forests of other conifers</t>
  </si>
  <si>
    <t>Natural high forest</t>
  </si>
  <si>
    <t>Sub-total Natural high stands</t>
  </si>
  <si>
    <t>Sub-total Natural coppice stands</t>
  </si>
  <si>
    <t>Sub-total Artificially established stands</t>
  </si>
  <si>
    <t>Artificially established stands</t>
  </si>
  <si>
    <t>Natural coppice stands</t>
  </si>
  <si>
    <t>All 3 origin types</t>
  </si>
  <si>
    <t>All 3 origin types,
%  of
overall 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</si>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</sst>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30" xfId="0" applyFont="1" applyBorder="1"/>
    <xf numFmtId="0" fontId="0" fillId="0" borderId="30" xfId="0" applyBorder="1"/>
    <xf numFmtId="0" fontId="0" fillId="0" borderId="28" xfId="0" applyBorder="1"/>
    <xf numFmtId="0" fontId="0" fillId="0" borderId="27" xfId="0" applyBorder="1"/>
    <xf numFmtId="0" fontId="0" fillId="0" borderId="21" xfId="0" applyBorder="1" applyAlignment="1">
      <alignment horizontal="center"/>
    </xf>
    <xf numFmtId="0" fontId="16" fillId="0" borderId="26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31" xfId="0" applyFont="1" applyBorder="1"/>
    <xf numFmtId="0" fontId="16" fillId="0" borderId="24" xfId="0" applyFont="1" applyBorder="1"/>
    <xf numFmtId="164" fontId="16" fillId="0" borderId="18" xfId="0" applyNumberFormat="1" applyFont="1" applyBorder="1"/>
    <xf numFmtId="3" fontId="16" fillId="0" borderId="18" xfId="0" applyNumberFormat="1" applyFont="1" applyBorder="1"/>
    <xf numFmtId="0" fontId="18" fillId="0" borderId="31" xfId="0" applyFont="1" applyBorder="1"/>
    <xf numFmtId="164" fontId="18" fillId="0" borderId="18" xfId="0" applyNumberFormat="1" applyFont="1" applyBorder="1"/>
    <xf numFmtId="0" fontId="18" fillId="0" borderId="24" xfId="0" applyFont="1" applyBorder="1" applyAlignment="1">
      <alignment wrapText="1"/>
    </xf>
    <xf numFmtId="165" fontId="0" fillId="0" borderId="11" xfId="0" applyNumberFormat="1" applyBorder="1"/>
    <xf numFmtId="165" fontId="0" fillId="0" borderId="33" xfId="0" applyNumberFormat="1" applyBorder="1"/>
    <xf numFmtId="165" fontId="0" fillId="0" borderId="35" xfId="0" applyNumberFormat="1" applyBorder="1"/>
    <xf numFmtId="165" fontId="16" fillId="0" borderId="36" xfId="0" applyNumberFormat="1" applyFont="1" applyBorder="1"/>
    <xf numFmtId="164" fontId="0" fillId="0" borderId="37" xfId="0" applyNumberFormat="1" applyBorder="1"/>
    <xf numFmtId="164" fontId="16" fillId="0" borderId="14" xfId="0" applyNumberFormat="1" applyFont="1" applyBorder="1" applyAlignment="1">
      <alignment horizontal="center" vertical="top"/>
    </xf>
    <xf numFmtId="166" fontId="16" fillId="0" borderId="15" xfId="0" applyNumberFormat="1" applyFont="1" applyBorder="1" applyAlignment="1">
      <alignment horizontal="center" wrapText="1"/>
    </xf>
    <xf numFmtId="165" fontId="18" fillId="0" borderId="36" xfId="0" applyNumberFormat="1" applyFont="1" applyBorder="1"/>
    <xf numFmtId="165" fontId="0" fillId="0" borderId="32" xfId="0" applyNumberFormat="1" applyBorder="1"/>
    <xf numFmtId="165" fontId="0" fillId="0" borderId="34" xfId="0" applyNumberFormat="1" applyBorder="1"/>
    <xf numFmtId="165" fontId="16" fillId="0" borderId="38" xfId="0" applyNumberFormat="1" applyFont="1" applyBorder="1"/>
    <xf numFmtId="3" fontId="16" fillId="0" borderId="14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37" xfId="0" applyNumberFormat="1" applyBorder="1"/>
    <xf numFmtId="3" fontId="0" fillId="0" borderId="16" xfId="0" applyNumberFormat="1" applyBorder="1"/>
    <xf numFmtId="0" fontId="0" fillId="0" borderId="39" xfId="0" applyBorder="1" applyAlignment="1">
      <alignment horizontal="center"/>
    </xf>
    <xf numFmtId="0" fontId="16" fillId="0" borderId="40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10" fontId="0" fillId="0" borderId="12" xfId="0" applyNumberFormat="1" applyBorder="1"/>
    <xf numFmtId="10" fontId="0" fillId="0" borderId="17" xfId="0" applyNumberFormat="1" applyBorder="1"/>
    <xf numFmtId="10" fontId="16" fillId="0" borderId="19" xfId="0" applyNumberFormat="1" applyFont="1" applyBorder="1"/>
    <xf numFmtId="10" fontId="18" fillId="0" borderId="19" xfId="0" applyNumberFormat="1" applyFont="1" applyBorder="1"/>
    <xf numFmtId="10" fontId="0" fillId="0" borderId="0" xfId="0" applyNumberFormat="1"/>
    <xf numFmtId="10" fontId="0" fillId="0" borderId="30" xfId="0" applyNumberFormat="1" applyBorder="1"/>
    <xf numFmtId="10" fontId="0" fillId="0" borderId="27" xfId="0" applyNumberFormat="1" applyBorder="1"/>
    <xf numFmtId="10" fontId="16" fillId="0" borderId="31" xfId="0" applyNumberFormat="1" applyFont="1" applyBorder="1"/>
    <xf numFmtId="10" fontId="18" fillId="0" borderId="31" xfId="0" applyNumberFormat="1" applyFont="1" applyBorder="1"/>
    <xf numFmtId="0" fontId="16" fillId="0" borderId="29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90" zoomScaleNormal="90" workbookViewId="0">
      <pane xSplit="1" ySplit="2" topLeftCell="B14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57.140625" bestFit="1" customWidth="1"/>
    <col min="3" max="3" width="27.85546875" bestFit="1" customWidth="1"/>
    <col min="4" max="4" width="14.7109375" style="2" customWidth="1"/>
    <col min="5" max="5" width="6.7109375" style="3" customWidth="1"/>
    <col min="6" max="6" width="11.7109375" style="3" bestFit="1" customWidth="1"/>
    <col min="7" max="7" width="16.7109375" style="49" customWidth="1"/>
    <col min="8" max="8" width="14.7109375" style="1" customWidth="1"/>
    <col min="9" max="9" width="6.7109375" style="3" customWidth="1"/>
    <col min="10" max="10" width="11.7109375" style="3" bestFit="1" customWidth="1"/>
    <col min="11" max="11" width="8.42578125" style="3" bestFit="1" customWidth="1"/>
    <col min="12" max="12" width="16.7109375" style="49" customWidth="1"/>
  </cols>
  <sheetData>
    <row r="1" spans="1:12" x14ac:dyDescent="0.25">
      <c r="A1" s="4"/>
      <c r="B1" s="11" t="s">
        <v>12</v>
      </c>
      <c r="C1" s="8" t="s">
        <v>11</v>
      </c>
      <c r="D1" s="55" t="s">
        <v>5</v>
      </c>
      <c r="E1" s="56"/>
      <c r="F1" s="56"/>
      <c r="G1" s="57"/>
      <c r="H1" s="55" t="s">
        <v>8</v>
      </c>
      <c r="I1" s="56"/>
      <c r="J1" s="56"/>
      <c r="K1" s="56"/>
      <c r="L1" s="57"/>
    </row>
    <row r="2" spans="1:12" s="19" customFormat="1" ht="45.75" thickBot="1" x14ac:dyDescent="0.3">
      <c r="A2" s="43" t="s">
        <v>4</v>
      </c>
      <c r="B2" s="54" t="s">
        <v>41</v>
      </c>
      <c r="C2" s="16" t="s">
        <v>1</v>
      </c>
      <c r="D2" s="17" t="s">
        <v>6</v>
      </c>
      <c r="E2" s="18" t="s">
        <v>0</v>
      </c>
      <c r="F2" s="32" t="s">
        <v>7</v>
      </c>
      <c r="G2" s="33" t="s">
        <v>40</v>
      </c>
      <c r="H2" s="17" t="s">
        <v>6</v>
      </c>
      <c r="I2" s="18" t="s">
        <v>0</v>
      </c>
      <c r="J2" s="32" t="s">
        <v>7</v>
      </c>
      <c r="K2" s="38" t="s">
        <v>9</v>
      </c>
      <c r="L2" s="33" t="s">
        <v>40</v>
      </c>
    </row>
    <row r="3" spans="1:12" x14ac:dyDescent="0.25">
      <c r="A3" s="42">
        <v>1</v>
      </c>
      <c r="B3" s="12" t="s">
        <v>13</v>
      </c>
      <c r="C3" s="5" t="s">
        <v>33</v>
      </c>
      <c r="D3" s="10">
        <v>94298763</v>
      </c>
      <c r="E3" s="27">
        <v>59.8</v>
      </c>
      <c r="F3" s="27">
        <v>268.8</v>
      </c>
      <c r="G3" s="45">
        <f t="shared" ref="G3:G42" si="0">D3/$D$43</f>
        <v>0.26014354865178674</v>
      </c>
      <c r="H3" s="39">
        <v>1762121</v>
      </c>
      <c r="I3" s="27">
        <v>52.2</v>
      </c>
      <c r="J3" s="27">
        <v>5</v>
      </c>
      <c r="K3" s="35">
        <v>1.9</v>
      </c>
      <c r="L3" s="50">
        <f t="shared" ref="L3:L16" si="1">H3/$H$43</f>
        <v>0.19407104120334287</v>
      </c>
    </row>
    <row r="4" spans="1:12" x14ac:dyDescent="0.25">
      <c r="A4" s="15">
        <v>2</v>
      </c>
      <c r="B4" s="14" t="s">
        <v>14</v>
      </c>
      <c r="C4" s="6" t="s">
        <v>33</v>
      </c>
      <c r="D4" s="31">
        <v>15395327</v>
      </c>
      <c r="E4" s="29">
        <v>9.8000000000000007</v>
      </c>
      <c r="F4" s="29">
        <v>285.10000000000002</v>
      </c>
      <c r="G4" s="46">
        <f t="shared" si="0"/>
        <v>4.2471341839708604E-2</v>
      </c>
      <c r="H4" s="40">
        <v>431019</v>
      </c>
      <c r="I4" s="29">
        <v>12.7</v>
      </c>
      <c r="J4" s="29">
        <v>8</v>
      </c>
      <c r="K4" s="36">
        <v>2.8</v>
      </c>
      <c r="L4" s="51">
        <f t="shared" si="1"/>
        <v>4.7470239619426612E-2</v>
      </c>
    </row>
    <row r="5" spans="1:12" x14ac:dyDescent="0.25">
      <c r="A5" s="15">
        <v>3</v>
      </c>
      <c r="B5" s="14" t="s">
        <v>15</v>
      </c>
      <c r="C5" s="6" t="s">
        <v>33</v>
      </c>
      <c r="D5" s="31">
        <v>9695688</v>
      </c>
      <c r="E5" s="29">
        <v>6.2</v>
      </c>
      <c r="F5" s="29">
        <v>336.7</v>
      </c>
      <c r="G5" s="46">
        <f t="shared" si="0"/>
        <v>2.6747653974427476E-2</v>
      </c>
      <c r="H5" s="40">
        <v>163603</v>
      </c>
      <c r="I5" s="29">
        <v>4.8</v>
      </c>
      <c r="J5" s="29">
        <v>5.7</v>
      </c>
      <c r="K5" s="36">
        <v>1.7</v>
      </c>
      <c r="L5" s="51">
        <f t="shared" si="1"/>
        <v>1.8018402001900267E-2</v>
      </c>
    </row>
    <row r="6" spans="1:12" x14ac:dyDescent="0.25">
      <c r="A6" s="15">
        <v>4</v>
      </c>
      <c r="B6" s="13" t="s">
        <v>16</v>
      </c>
      <c r="C6" s="6" t="s">
        <v>33</v>
      </c>
      <c r="D6" s="9">
        <v>9511196</v>
      </c>
      <c r="E6" s="28">
        <v>6</v>
      </c>
      <c r="F6" s="28">
        <v>389.8</v>
      </c>
      <c r="G6" s="46">
        <f t="shared" si="0"/>
        <v>2.6238692859233786E-2</v>
      </c>
      <c r="H6" s="41">
        <v>216909</v>
      </c>
      <c r="I6" s="28">
        <v>6.4</v>
      </c>
      <c r="J6" s="29">
        <v>8.9</v>
      </c>
      <c r="K6" s="36">
        <v>2.2999999999999998</v>
      </c>
      <c r="L6" s="51">
        <f t="shared" si="1"/>
        <v>2.3889253619005672E-2</v>
      </c>
    </row>
    <row r="7" spans="1:12" x14ac:dyDescent="0.25">
      <c r="A7" s="15">
        <v>5</v>
      </c>
      <c r="B7" s="14" t="s">
        <v>17</v>
      </c>
      <c r="C7" s="6" t="s">
        <v>33</v>
      </c>
      <c r="D7" s="31">
        <v>8204144</v>
      </c>
      <c r="E7" s="29">
        <v>5.2</v>
      </c>
      <c r="F7" s="29">
        <v>183.1</v>
      </c>
      <c r="G7" s="46">
        <f t="shared" si="0"/>
        <v>2.2632907006534794E-2</v>
      </c>
      <c r="H7" s="40">
        <v>177134</v>
      </c>
      <c r="I7" s="29">
        <v>5.2</v>
      </c>
      <c r="J7" s="29">
        <v>4</v>
      </c>
      <c r="K7" s="36">
        <v>2.2000000000000002</v>
      </c>
      <c r="L7" s="51">
        <f t="shared" si="1"/>
        <v>1.9508637495673074E-2</v>
      </c>
    </row>
    <row r="8" spans="1:12" x14ac:dyDescent="0.25">
      <c r="A8" s="15">
        <v>6</v>
      </c>
      <c r="B8" s="14" t="s">
        <v>18</v>
      </c>
      <c r="C8" s="6" t="s">
        <v>33</v>
      </c>
      <c r="D8" s="31">
        <v>5290042</v>
      </c>
      <c r="E8" s="29">
        <v>3.4</v>
      </c>
      <c r="F8" s="29">
        <v>132.30000000000001</v>
      </c>
      <c r="G8" s="46">
        <f t="shared" si="0"/>
        <v>1.4593725883731848E-2</v>
      </c>
      <c r="H8" s="40">
        <v>272095</v>
      </c>
      <c r="I8" s="29">
        <v>8</v>
      </c>
      <c r="J8" s="29">
        <v>6.8</v>
      </c>
      <c r="K8" s="36">
        <v>5.0999999999999996</v>
      </c>
      <c r="L8" s="51">
        <f t="shared" si="1"/>
        <v>2.996715887060172E-2</v>
      </c>
    </row>
    <row r="9" spans="1:12" x14ac:dyDescent="0.25">
      <c r="A9" s="15">
        <v>7</v>
      </c>
      <c r="B9" s="13" t="s">
        <v>19</v>
      </c>
      <c r="C9" s="6" t="s">
        <v>33</v>
      </c>
      <c r="D9" s="9">
        <v>5168994</v>
      </c>
      <c r="E9" s="28">
        <v>3.3</v>
      </c>
      <c r="F9" s="28">
        <v>263.7</v>
      </c>
      <c r="G9" s="46">
        <f t="shared" si="0"/>
        <v>1.425978877495767E-2</v>
      </c>
      <c r="H9" s="41">
        <v>102420</v>
      </c>
      <c r="I9" s="28">
        <v>3</v>
      </c>
      <c r="J9" s="29">
        <v>5.2</v>
      </c>
      <c r="K9" s="36">
        <v>2</v>
      </c>
      <c r="L9" s="51">
        <f t="shared" si="1"/>
        <v>1.1280017683261465E-2</v>
      </c>
    </row>
    <row r="10" spans="1:12" x14ac:dyDescent="0.25">
      <c r="A10" s="15">
        <v>8</v>
      </c>
      <c r="B10" s="14" t="s">
        <v>20</v>
      </c>
      <c r="C10" s="6" t="s">
        <v>33</v>
      </c>
      <c r="D10" s="31">
        <v>3563722</v>
      </c>
      <c r="E10" s="29">
        <v>2.2999999999999998</v>
      </c>
      <c r="F10" s="29">
        <v>278.39999999999998</v>
      </c>
      <c r="G10" s="46">
        <f t="shared" si="0"/>
        <v>9.8312985027008536E-3</v>
      </c>
      <c r="H10" s="40">
        <v>89390</v>
      </c>
      <c r="I10" s="29">
        <v>2.6</v>
      </c>
      <c r="J10" s="29">
        <v>7</v>
      </c>
      <c r="K10" s="36">
        <v>2.5</v>
      </c>
      <c r="L10" s="51">
        <f t="shared" si="1"/>
        <v>9.8449597803821742E-3</v>
      </c>
    </row>
    <row r="11" spans="1:12" x14ac:dyDescent="0.25">
      <c r="A11" s="15">
        <v>9</v>
      </c>
      <c r="B11" s="14" t="s">
        <v>21</v>
      </c>
      <c r="C11" s="6" t="s">
        <v>33</v>
      </c>
      <c r="D11" s="31">
        <v>3460239</v>
      </c>
      <c r="E11" s="29">
        <v>2.2000000000000002</v>
      </c>
      <c r="F11" s="29">
        <v>192.2</v>
      </c>
      <c r="G11" s="46">
        <f t="shared" si="0"/>
        <v>9.5458182483614314E-3</v>
      </c>
      <c r="H11" s="40">
        <v>74812</v>
      </c>
      <c r="I11" s="29">
        <v>2.2000000000000002</v>
      </c>
      <c r="J11" s="29">
        <v>4.2</v>
      </c>
      <c r="K11" s="36">
        <v>2.2000000000000002</v>
      </c>
      <c r="L11" s="51">
        <f t="shared" si="1"/>
        <v>8.239413033783994E-3</v>
      </c>
    </row>
    <row r="12" spans="1:12" x14ac:dyDescent="0.25">
      <c r="A12" s="15">
        <v>10</v>
      </c>
      <c r="B12" s="13" t="s">
        <v>22</v>
      </c>
      <c r="C12" s="6" t="s">
        <v>33</v>
      </c>
      <c r="D12" s="9">
        <v>1331776</v>
      </c>
      <c r="E12" s="28">
        <v>0.8</v>
      </c>
      <c r="F12" s="28">
        <v>72.400000000000006</v>
      </c>
      <c r="G12" s="46">
        <f t="shared" si="0"/>
        <v>3.6739923581954295E-3</v>
      </c>
      <c r="H12" s="41">
        <v>64406</v>
      </c>
      <c r="I12" s="28">
        <v>1.9</v>
      </c>
      <c r="J12" s="29">
        <v>3.5</v>
      </c>
      <c r="K12" s="36">
        <v>4.8</v>
      </c>
      <c r="L12" s="51">
        <f t="shared" si="1"/>
        <v>7.0933491398958983E-3</v>
      </c>
    </row>
    <row r="13" spans="1:12" x14ac:dyDescent="0.25">
      <c r="A13" s="15">
        <v>11</v>
      </c>
      <c r="B13" s="14" t="s">
        <v>23</v>
      </c>
      <c r="C13" s="6" t="s">
        <v>33</v>
      </c>
      <c r="D13" s="31">
        <v>914414</v>
      </c>
      <c r="E13" s="29">
        <v>0.6</v>
      </c>
      <c r="F13" s="29">
        <v>175.8</v>
      </c>
      <c r="G13" s="46">
        <f t="shared" si="0"/>
        <v>2.5226089434160965E-3</v>
      </c>
      <c r="H13" s="40">
        <v>18522</v>
      </c>
      <c r="I13" s="29">
        <v>0.5</v>
      </c>
      <c r="J13" s="29">
        <v>3.6</v>
      </c>
      <c r="K13" s="36">
        <v>2</v>
      </c>
      <c r="L13" s="51">
        <f t="shared" si="1"/>
        <v>2.039918839380676E-3</v>
      </c>
    </row>
    <row r="14" spans="1:12" ht="15.75" thickBot="1" x14ac:dyDescent="0.3">
      <c r="A14" s="15">
        <v>12</v>
      </c>
      <c r="B14" s="14" t="s">
        <v>24</v>
      </c>
      <c r="C14" s="6" t="s">
        <v>33</v>
      </c>
      <c r="D14" s="31">
        <v>676958</v>
      </c>
      <c r="E14" s="29">
        <v>0.4</v>
      </c>
      <c r="F14" s="29">
        <v>153.9</v>
      </c>
      <c r="G14" s="46">
        <f t="shared" si="0"/>
        <v>1.8675351701932319E-3</v>
      </c>
      <c r="H14" s="40">
        <v>15528</v>
      </c>
      <c r="I14" s="29">
        <v>0.5</v>
      </c>
      <c r="J14" s="29">
        <v>3.5</v>
      </c>
      <c r="K14" s="36">
        <v>2.2999999999999998</v>
      </c>
      <c r="L14" s="51">
        <f t="shared" si="1"/>
        <v>1.7101749129631325E-3</v>
      </c>
    </row>
    <row r="15" spans="1:12" ht="15.75" thickBot="1" x14ac:dyDescent="0.3">
      <c r="A15" s="15">
        <v>13</v>
      </c>
      <c r="B15" s="20" t="s">
        <v>34</v>
      </c>
      <c r="C15" s="21" t="s">
        <v>33</v>
      </c>
      <c r="D15" s="22">
        <f>SUM(D3:D14)</f>
        <v>157511263</v>
      </c>
      <c r="E15" s="30">
        <f>SUM(E3:E14)</f>
        <v>100</v>
      </c>
      <c r="F15" s="30">
        <f>D15/B47</f>
        <v>253.5596635544108</v>
      </c>
      <c r="G15" s="47">
        <f t="shared" si="0"/>
        <v>0.43452891221324796</v>
      </c>
      <c r="H15" s="23">
        <f>SUM(H3:H14)</f>
        <v>3387959</v>
      </c>
      <c r="I15" s="30">
        <f>SUM(I3:I14)</f>
        <v>100.00000000000001</v>
      </c>
      <c r="J15" s="30">
        <f>H15/B47</f>
        <v>5.4538940759819701</v>
      </c>
      <c r="K15" s="37">
        <v>2.2000000000000002</v>
      </c>
      <c r="L15" s="52">
        <f t="shared" si="1"/>
        <v>0.37313256619961754</v>
      </c>
    </row>
    <row r="16" spans="1:12" x14ac:dyDescent="0.25">
      <c r="A16" s="15">
        <v>14</v>
      </c>
      <c r="B16" s="14" t="s">
        <v>13</v>
      </c>
      <c r="C16" s="7" t="s">
        <v>38</v>
      </c>
      <c r="D16" s="10">
        <v>59537908</v>
      </c>
      <c r="E16" s="27">
        <v>32.9</v>
      </c>
      <c r="F16" s="27">
        <v>192.3</v>
      </c>
      <c r="G16" s="45">
        <f t="shared" si="0"/>
        <v>0.1642482061660088</v>
      </c>
      <c r="H16" s="40">
        <v>1166717</v>
      </c>
      <c r="I16" s="29">
        <v>26.2</v>
      </c>
      <c r="J16" s="29">
        <v>3.8</v>
      </c>
      <c r="K16" s="36">
        <v>2</v>
      </c>
      <c r="L16" s="51">
        <f t="shared" si="1"/>
        <v>0.12849627408086084</v>
      </c>
    </row>
    <row r="17" spans="1:12" x14ac:dyDescent="0.25">
      <c r="A17" s="15">
        <v>15</v>
      </c>
      <c r="B17" s="14" t="s">
        <v>19</v>
      </c>
      <c r="C17" s="6" t="s">
        <v>38</v>
      </c>
      <c r="D17" s="31">
        <v>44395932</v>
      </c>
      <c r="E17" s="29">
        <v>24.6</v>
      </c>
      <c r="F17" s="29">
        <v>136.4</v>
      </c>
      <c r="G17" s="46">
        <f t="shared" si="0"/>
        <v>0.12247578789748721</v>
      </c>
      <c r="H17" s="40">
        <v>1059227</v>
      </c>
      <c r="I17" s="29">
        <v>23.8</v>
      </c>
      <c r="J17" s="29">
        <v>3.3</v>
      </c>
      <c r="K17" s="36">
        <v>2.4</v>
      </c>
      <c r="L17" s="51">
        <f t="shared" ref="L17:L18" si="2">H17/$H$43</f>
        <v>0.11665787239394641</v>
      </c>
    </row>
    <row r="18" spans="1:12" x14ac:dyDescent="0.25">
      <c r="A18" s="15">
        <v>16</v>
      </c>
      <c r="B18" s="14" t="s">
        <v>21</v>
      </c>
      <c r="C18" s="6" t="s">
        <v>38</v>
      </c>
      <c r="D18" s="31">
        <v>17626415</v>
      </c>
      <c r="E18" s="29">
        <v>9.6999999999999993</v>
      </c>
      <c r="F18" s="29">
        <v>124.5</v>
      </c>
      <c r="G18" s="46">
        <f t="shared" si="0"/>
        <v>4.8626281005500392E-2</v>
      </c>
      <c r="H18" s="40">
        <v>458248</v>
      </c>
      <c r="I18" s="29">
        <v>10.3</v>
      </c>
      <c r="J18" s="29">
        <v>3.2</v>
      </c>
      <c r="K18" s="36">
        <v>2.6</v>
      </c>
      <c r="L18" s="51">
        <f t="shared" si="2"/>
        <v>5.0469103137270065E-2</v>
      </c>
    </row>
    <row r="19" spans="1:12" x14ac:dyDescent="0.25">
      <c r="A19" s="15">
        <v>17</v>
      </c>
      <c r="B19" s="13" t="s">
        <v>17</v>
      </c>
      <c r="C19" s="6" t="s">
        <v>38</v>
      </c>
      <c r="D19" s="9">
        <v>13391912</v>
      </c>
      <c r="E19" s="28">
        <v>7.4</v>
      </c>
      <c r="F19" s="28">
        <v>104.3</v>
      </c>
      <c r="G19" s="46">
        <f t="shared" si="0"/>
        <v>3.6944487924114616E-2</v>
      </c>
      <c r="H19" s="41">
        <v>364689</v>
      </c>
      <c r="I19" s="28">
        <v>8.1999999999999993</v>
      </c>
      <c r="J19" s="29">
        <v>2.8</v>
      </c>
      <c r="K19" s="36">
        <v>2.7</v>
      </c>
      <c r="L19" s="51">
        <f>H19/$H$43</f>
        <v>4.0164990908913692E-2</v>
      </c>
    </row>
    <row r="20" spans="1:12" x14ac:dyDescent="0.25">
      <c r="A20" s="15">
        <v>18</v>
      </c>
      <c r="B20" s="14" t="s">
        <v>23</v>
      </c>
      <c r="C20" s="6" t="s">
        <v>38</v>
      </c>
      <c r="D20" s="31">
        <v>12352163</v>
      </c>
      <c r="E20" s="29">
        <v>6.8</v>
      </c>
      <c r="F20" s="29">
        <v>108.7</v>
      </c>
      <c r="G20" s="46">
        <f t="shared" si="0"/>
        <v>3.4076115254505511E-2</v>
      </c>
      <c r="H20" s="40">
        <v>279226</v>
      </c>
      <c r="I20" s="29">
        <v>6.3</v>
      </c>
      <c r="J20" s="29">
        <v>2.5</v>
      </c>
      <c r="K20" s="36">
        <v>2.2999999999999998</v>
      </c>
      <c r="L20" s="51">
        <f t="shared" ref="L20:L21" si="3">H20/$H$43</f>
        <v>3.0752530927810641E-2</v>
      </c>
    </row>
    <row r="21" spans="1:12" x14ac:dyDescent="0.25">
      <c r="A21" s="15">
        <v>19</v>
      </c>
      <c r="B21" s="14" t="s">
        <v>22</v>
      </c>
      <c r="C21" s="6" t="s">
        <v>38</v>
      </c>
      <c r="D21" s="31">
        <v>11488103</v>
      </c>
      <c r="E21" s="29">
        <v>6.3</v>
      </c>
      <c r="F21" s="29">
        <v>58.3</v>
      </c>
      <c r="G21" s="46">
        <f t="shared" si="0"/>
        <v>3.1692418719185503E-2</v>
      </c>
      <c r="H21" s="40">
        <v>526178</v>
      </c>
      <c r="I21" s="29">
        <v>11.8</v>
      </c>
      <c r="J21" s="29">
        <v>2.7</v>
      </c>
      <c r="K21" s="36">
        <v>4.5999999999999996</v>
      </c>
      <c r="L21" s="51">
        <f t="shared" si="3"/>
        <v>5.7950567706923951E-2</v>
      </c>
    </row>
    <row r="22" spans="1:12" x14ac:dyDescent="0.25">
      <c r="A22" s="15">
        <v>20</v>
      </c>
      <c r="B22" s="13" t="s">
        <v>25</v>
      </c>
      <c r="C22" s="6" t="s">
        <v>38</v>
      </c>
      <c r="D22" s="9">
        <v>6133564</v>
      </c>
      <c r="E22" s="28">
        <v>3.4</v>
      </c>
      <c r="F22" s="28">
        <v>201.8</v>
      </c>
      <c r="G22" s="46">
        <f t="shared" si="0"/>
        <v>1.692076390061286E-2</v>
      </c>
      <c r="H22" s="41">
        <v>120698</v>
      </c>
      <c r="I22" s="28">
        <v>2.7</v>
      </c>
      <c r="J22" s="29">
        <v>4</v>
      </c>
      <c r="K22" s="36">
        <v>2</v>
      </c>
      <c r="L22" s="51">
        <f>H22/$H$43</f>
        <v>1.3293063604123143E-2</v>
      </c>
    </row>
    <row r="23" spans="1:12" x14ac:dyDescent="0.25">
      <c r="A23" s="15">
        <v>21</v>
      </c>
      <c r="B23" s="14" t="s">
        <v>26</v>
      </c>
      <c r="C23" s="6" t="s">
        <v>38</v>
      </c>
      <c r="D23" s="31">
        <v>4794933</v>
      </c>
      <c r="E23" s="29">
        <v>2.6</v>
      </c>
      <c r="F23" s="29">
        <v>55</v>
      </c>
      <c r="G23" s="46">
        <f t="shared" si="0"/>
        <v>1.3227860541156385E-2</v>
      </c>
      <c r="H23" s="40">
        <v>133127</v>
      </c>
      <c r="I23" s="29">
        <v>3</v>
      </c>
      <c r="J23" s="29">
        <v>1.5</v>
      </c>
      <c r="K23" s="36">
        <v>2.8</v>
      </c>
      <c r="L23" s="51">
        <f t="shared" ref="L23:L24" si="4">H23/$H$43</f>
        <v>1.4661930424912605E-2</v>
      </c>
    </row>
    <row r="24" spans="1:12" x14ac:dyDescent="0.25">
      <c r="A24" s="15">
        <v>22</v>
      </c>
      <c r="B24" s="14" t="s">
        <v>27</v>
      </c>
      <c r="C24" s="6" t="s">
        <v>38</v>
      </c>
      <c r="D24" s="31">
        <v>3101836</v>
      </c>
      <c r="E24" s="29">
        <v>1.7</v>
      </c>
      <c r="F24" s="29">
        <v>60.6</v>
      </c>
      <c r="G24" s="46">
        <f t="shared" si="0"/>
        <v>8.5570859967257842E-3</v>
      </c>
      <c r="H24" s="40">
        <v>96296</v>
      </c>
      <c r="I24" s="29">
        <v>2.2000000000000002</v>
      </c>
      <c r="J24" s="29">
        <v>1.9</v>
      </c>
      <c r="K24" s="36">
        <v>3.1</v>
      </c>
      <c r="L24" s="51">
        <f t="shared" si="4"/>
        <v>1.0605551482399394E-2</v>
      </c>
    </row>
    <row r="25" spans="1:12" x14ac:dyDescent="0.25">
      <c r="A25" s="15">
        <v>23</v>
      </c>
      <c r="B25" s="13" t="s">
        <v>20</v>
      </c>
      <c r="C25" s="6" t="s">
        <v>38</v>
      </c>
      <c r="D25" s="9">
        <v>2415093</v>
      </c>
      <c r="E25" s="28">
        <v>1.3</v>
      </c>
      <c r="F25" s="28">
        <v>194.8</v>
      </c>
      <c r="G25" s="46">
        <f t="shared" si="0"/>
        <v>6.6625567860745909E-3</v>
      </c>
      <c r="H25" s="41">
        <v>73127</v>
      </c>
      <c r="I25" s="28">
        <v>1.6</v>
      </c>
      <c r="J25" s="29">
        <v>5.9</v>
      </c>
      <c r="K25" s="36">
        <v>3</v>
      </c>
      <c r="L25" s="51">
        <f>H25/$H$43</f>
        <v>8.0538357071261585E-3</v>
      </c>
    </row>
    <row r="26" spans="1:12" x14ac:dyDescent="0.25">
      <c r="A26" s="15">
        <v>24</v>
      </c>
      <c r="B26" s="14" t="s">
        <v>28</v>
      </c>
      <c r="C26" s="6" t="s">
        <v>38</v>
      </c>
      <c r="D26" s="31">
        <v>1665180</v>
      </c>
      <c r="E26" s="29">
        <v>0.9</v>
      </c>
      <c r="F26" s="29">
        <v>88.6</v>
      </c>
      <c r="G26" s="46">
        <f t="shared" si="0"/>
        <v>4.5937594573110382E-3</v>
      </c>
      <c r="H26" s="40">
        <v>37329</v>
      </c>
      <c r="I26" s="29">
        <v>0.8</v>
      </c>
      <c r="J26" s="29">
        <v>2</v>
      </c>
      <c r="K26" s="36">
        <v>2.2000000000000002</v>
      </c>
      <c r="L26" s="51">
        <f t="shared" ref="L26:L27" si="5">H26/$H$43</f>
        <v>4.1112261286708378E-3</v>
      </c>
    </row>
    <row r="27" spans="1:12" x14ac:dyDescent="0.25">
      <c r="A27" s="15">
        <v>25</v>
      </c>
      <c r="B27" s="14" t="s">
        <v>29</v>
      </c>
      <c r="C27" s="6" t="s">
        <v>38</v>
      </c>
      <c r="D27" s="31">
        <v>1576083</v>
      </c>
      <c r="E27" s="29">
        <v>0.9</v>
      </c>
      <c r="F27" s="29">
        <v>127.1</v>
      </c>
      <c r="G27" s="46">
        <f t="shared" si="0"/>
        <v>4.3479660978135411E-3</v>
      </c>
      <c r="H27" s="40">
        <v>60110</v>
      </c>
      <c r="I27" s="29">
        <v>1.3</v>
      </c>
      <c r="J27" s="29">
        <v>4.8</v>
      </c>
      <c r="K27" s="36">
        <v>3.8</v>
      </c>
      <c r="L27" s="51">
        <f t="shared" si="5"/>
        <v>6.6202095581023883E-3</v>
      </c>
    </row>
    <row r="28" spans="1:12" x14ac:dyDescent="0.25">
      <c r="A28" s="15">
        <v>26</v>
      </c>
      <c r="B28" s="13" t="s">
        <v>30</v>
      </c>
      <c r="C28" s="6" t="s">
        <v>38</v>
      </c>
      <c r="D28" s="9">
        <v>907212</v>
      </c>
      <c r="E28" s="28">
        <v>0.5</v>
      </c>
      <c r="F28" s="28">
        <v>87.2</v>
      </c>
      <c r="G28" s="46">
        <f t="shared" si="0"/>
        <v>2.502740667547089E-3</v>
      </c>
      <c r="H28" s="41">
        <v>27532</v>
      </c>
      <c r="I28" s="28">
        <v>0.6</v>
      </c>
      <c r="J28" s="29">
        <v>2.6</v>
      </c>
      <c r="K28" s="36">
        <v>3</v>
      </c>
      <c r="L28" s="51">
        <f>H28/$H$43</f>
        <v>3.0322343961682744E-3</v>
      </c>
    </row>
    <row r="29" spans="1:12" x14ac:dyDescent="0.25">
      <c r="A29" s="15">
        <v>27</v>
      </c>
      <c r="B29" s="14" t="s">
        <v>24</v>
      </c>
      <c r="C29" s="6" t="s">
        <v>38</v>
      </c>
      <c r="D29" s="31">
        <v>706515</v>
      </c>
      <c r="E29" s="29">
        <v>0.4</v>
      </c>
      <c r="F29" s="29">
        <v>93</v>
      </c>
      <c r="G29" s="46">
        <f t="shared" si="0"/>
        <v>1.9490745522899075E-3</v>
      </c>
      <c r="H29" s="40">
        <v>21952</v>
      </c>
      <c r="I29" s="29">
        <v>0.5</v>
      </c>
      <c r="J29" s="29">
        <v>2.9</v>
      </c>
      <c r="K29" s="36">
        <v>3.1</v>
      </c>
      <c r="L29" s="51">
        <f t="shared" ref="L29:L30" si="6">H29/$H$43</f>
        <v>2.4176815874141348E-3</v>
      </c>
    </row>
    <row r="30" spans="1:12" x14ac:dyDescent="0.25">
      <c r="A30" s="15">
        <v>28</v>
      </c>
      <c r="B30" s="14" t="s">
        <v>31</v>
      </c>
      <c r="C30" s="6" t="s">
        <v>38</v>
      </c>
      <c r="D30" s="31">
        <v>672989</v>
      </c>
      <c r="E30" s="29">
        <v>0.4</v>
      </c>
      <c r="F30" s="29">
        <v>105.2</v>
      </c>
      <c r="G30" s="46">
        <f t="shared" si="0"/>
        <v>1.856585824605327E-3</v>
      </c>
      <c r="H30" s="40">
        <v>19486</v>
      </c>
      <c r="I30" s="29">
        <v>0.4</v>
      </c>
      <c r="J30" s="29">
        <v>3</v>
      </c>
      <c r="K30" s="36">
        <v>2.9</v>
      </c>
      <c r="L30" s="51">
        <f t="shared" si="6"/>
        <v>2.1460888945131116E-3</v>
      </c>
    </row>
    <row r="31" spans="1:12" ht="15.75" thickBot="1" x14ac:dyDescent="0.3">
      <c r="A31" s="15">
        <v>29</v>
      </c>
      <c r="B31" s="13" t="s">
        <v>15</v>
      </c>
      <c r="C31" s="6" t="s">
        <v>38</v>
      </c>
      <c r="D31" s="9">
        <v>423076</v>
      </c>
      <c r="E31" s="28">
        <v>0.2</v>
      </c>
      <c r="F31" s="28">
        <v>117.5</v>
      </c>
      <c r="G31" s="46">
        <f t="shared" si="0"/>
        <v>1.1671467205715447E-3</v>
      </c>
      <c r="H31" s="41">
        <v>14251</v>
      </c>
      <c r="I31" s="28">
        <v>0.3</v>
      </c>
      <c r="J31" s="29">
        <v>4</v>
      </c>
      <c r="K31" s="36">
        <v>3.4</v>
      </c>
      <c r="L31" s="51">
        <f>H31/$H$43</f>
        <v>1.5695326303862443E-3</v>
      </c>
    </row>
    <row r="32" spans="1:12" ht="15.75" thickBot="1" x14ac:dyDescent="0.3">
      <c r="A32" s="15">
        <v>30</v>
      </c>
      <c r="B32" s="20" t="s">
        <v>35</v>
      </c>
      <c r="C32" s="21" t="s">
        <v>38</v>
      </c>
      <c r="D32" s="22">
        <f>SUM(D16:D31)</f>
        <v>181188914</v>
      </c>
      <c r="E32" s="30">
        <f>SUM(E16:E31)</f>
        <v>100.00000000000003</v>
      </c>
      <c r="F32" s="30">
        <f>D32/B48</f>
        <v>124.40875720955782</v>
      </c>
      <c r="G32" s="47">
        <f t="shared" si="0"/>
        <v>0.4998488375115101</v>
      </c>
      <c r="H32" s="23">
        <f>SUM(H16:H31)</f>
        <v>4458193</v>
      </c>
      <c r="I32" s="30">
        <f>SUM(I16:I31)</f>
        <v>99.999999999999986</v>
      </c>
      <c r="J32" s="30">
        <f>H32/B48</f>
        <v>3.0611047789068939</v>
      </c>
      <c r="K32" s="30">
        <v>2.5</v>
      </c>
      <c r="L32" s="52">
        <f>H32/$H$43</f>
        <v>0.4910026935695419</v>
      </c>
    </row>
    <row r="33" spans="1:12" x14ac:dyDescent="0.25">
      <c r="A33" s="15">
        <v>31</v>
      </c>
      <c r="B33" s="14" t="s">
        <v>18</v>
      </c>
      <c r="C33" s="6" t="s">
        <v>37</v>
      </c>
      <c r="D33" s="31">
        <v>11160758</v>
      </c>
      <c r="E33" s="29">
        <v>46.9</v>
      </c>
      <c r="F33" s="29">
        <v>129.80000000000001</v>
      </c>
      <c r="G33" s="46">
        <f t="shared" si="0"/>
        <v>3.0789366683037167E-2</v>
      </c>
      <c r="H33" s="40">
        <v>615546</v>
      </c>
      <c r="I33" s="29">
        <v>49.8</v>
      </c>
      <c r="J33" s="29">
        <v>7.2</v>
      </c>
      <c r="K33" s="36">
        <v>5.5</v>
      </c>
      <c r="L33" s="51">
        <f t="shared" ref="L33:L34" si="7">H33/$H$43</f>
        <v>6.7793104519242933E-2</v>
      </c>
    </row>
    <row r="34" spans="1:12" x14ac:dyDescent="0.25">
      <c r="A34" s="15">
        <v>32</v>
      </c>
      <c r="B34" s="14" t="s">
        <v>29</v>
      </c>
      <c r="C34" s="6" t="s">
        <v>37</v>
      </c>
      <c r="D34" s="31">
        <v>6240393</v>
      </c>
      <c r="E34" s="29">
        <v>26.3</v>
      </c>
      <c r="F34" s="29">
        <v>175.3</v>
      </c>
      <c r="G34" s="46">
        <f t="shared" si="0"/>
        <v>1.7215474820192173E-2</v>
      </c>
      <c r="H34" s="40">
        <v>338159</v>
      </c>
      <c r="I34" s="29">
        <v>27.4</v>
      </c>
      <c r="J34" s="29">
        <v>9.5</v>
      </c>
      <c r="K34" s="36">
        <v>5.4</v>
      </c>
      <c r="L34" s="51">
        <f t="shared" si="7"/>
        <v>3.7243111694532455E-2</v>
      </c>
    </row>
    <row r="35" spans="1:12" x14ac:dyDescent="0.25">
      <c r="A35" s="15">
        <v>33</v>
      </c>
      <c r="B35" s="13" t="s">
        <v>14</v>
      </c>
      <c r="C35" s="6" t="s">
        <v>37</v>
      </c>
      <c r="D35" s="9">
        <v>3530710</v>
      </c>
      <c r="E35" s="28">
        <v>14.9</v>
      </c>
      <c r="F35" s="28">
        <v>109</v>
      </c>
      <c r="G35" s="46">
        <f t="shared" si="0"/>
        <v>9.7402277552712958E-3</v>
      </c>
      <c r="H35" s="41">
        <v>176043</v>
      </c>
      <c r="I35" s="28">
        <v>14.3</v>
      </c>
      <c r="J35" s="29">
        <v>5.4</v>
      </c>
      <c r="K35" s="36">
        <v>5</v>
      </c>
      <c r="L35" s="51">
        <f>H35/$H$43</f>
        <v>1.9388480306721325E-2</v>
      </c>
    </row>
    <row r="36" spans="1:12" x14ac:dyDescent="0.25">
      <c r="A36" s="15">
        <v>34</v>
      </c>
      <c r="B36" s="14" t="s">
        <v>32</v>
      </c>
      <c r="C36" s="6" t="s">
        <v>37</v>
      </c>
      <c r="D36" s="31">
        <v>1054331</v>
      </c>
      <c r="E36" s="29">
        <v>4.4000000000000004</v>
      </c>
      <c r="F36" s="29">
        <v>202.8</v>
      </c>
      <c r="G36" s="46">
        <f t="shared" si="0"/>
        <v>2.9086002728751273E-3</v>
      </c>
      <c r="H36" s="40">
        <v>42235</v>
      </c>
      <c r="I36" s="29">
        <v>3.4</v>
      </c>
      <c r="J36" s="29">
        <v>8.1</v>
      </c>
      <c r="K36" s="36">
        <v>4</v>
      </c>
      <c r="L36" s="51">
        <f t="shared" ref="L36:L37" si="8">H36/$H$43</f>
        <v>4.651548006761843E-3</v>
      </c>
    </row>
    <row r="37" spans="1:12" x14ac:dyDescent="0.25">
      <c r="A37" s="15">
        <v>35</v>
      </c>
      <c r="B37" s="14" t="s">
        <v>22</v>
      </c>
      <c r="C37" s="6" t="s">
        <v>37</v>
      </c>
      <c r="D37" s="31">
        <v>582249</v>
      </c>
      <c r="E37" s="29">
        <v>2.4</v>
      </c>
      <c r="F37" s="29">
        <v>76.599999999999994</v>
      </c>
      <c r="G37" s="46">
        <f t="shared" si="0"/>
        <v>1.6062598939813682E-3</v>
      </c>
      <c r="H37" s="40">
        <v>26603</v>
      </c>
      <c r="I37" s="29">
        <v>2.2000000000000002</v>
      </c>
      <c r="J37" s="29">
        <v>3.5</v>
      </c>
      <c r="K37" s="36">
        <v>4.5999999999999996</v>
      </c>
      <c r="L37" s="51">
        <f t="shared" si="8"/>
        <v>2.9299190629545474E-3</v>
      </c>
    </row>
    <row r="38" spans="1:12" x14ac:dyDescent="0.25">
      <c r="A38" s="15">
        <v>36</v>
      </c>
      <c r="B38" s="13" t="s">
        <v>28</v>
      </c>
      <c r="C38" s="6" t="s">
        <v>37</v>
      </c>
      <c r="D38" s="9">
        <v>509612</v>
      </c>
      <c r="E38" s="28">
        <v>2.1</v>
      </c>
      <c r="F38" s="28">
        <v>141.6</v>
      </c>
      <c r="G38" s="46">
        <f t="shared" si="0"/>
        <v>1.4058750072419755E-3</v>
      </c>
      <c r="H38" s="41">
        <v>15040</v>
      </c>
      <c r="I38" s="28">
        <v>1.2</v>
      </c>
      <c r="J38" s="29">
        <v>4.2</v>
      </c>
      <c r="K38" s="36">
        <v>3</v>
      </c>
      <c r="L38" s="51">
        <f>H38/$H$43</f>
        <v>1.656429075925136E-3</v>
      </c>
    </row>
    <row r="39" spans="1:12" x14ac:dyDescent="0.25">
      <c r="A39" s="15">
        <v>37</v>
      </c>
      <c r="B39" s="14" t="s">
        <v>16</v>
      </c>
      <c r="C39" s="6" t="s">
        <v>37</v>
      </c>
      <c r="D39" s="31">
        <v>327667</v>
      </c>
      <c r="E39" s="29">
        <v>1.4</v>
      </c>
      <c r="F39" s="29">
        <v>273.10000000000002</v>
      </c>
      <c r="G39" s="46">
        <f t="shared" si="0"/>
        <v>9.0394034284505941E-4</v>
      </c>
      <c r="H39" s="40">
        <v>8606</v>
      </c>
      <c r="I39" s="29">
        <v>0.7</v>
      </c>
      <c r="J39" s="29">
        <v>7.2</v>
      </c>
      <c r="K39" s="36">
        <v>2.6</v>
      </c>
      <c r="L39" s="51">
        <f t="shared" ref="L39:L40" si="9">H39/$H$43</f>
        <v>9.4782105235450274E-4</v>
      </c>
    </row>
    <row r="40" spans="1:12" x14ac:dyDescent="0.25">
      <c r="A40" s="15">
        <v>38</v>
      </c>
      <c r="B40" s="14" t="s">
        <v>24</v>
      </c>
      <c r="C40" s="6" t="s">
        <v>37</v>
      </c>
      <c r="D40" s="31">
        <v>199802</v>
      </c>
      <c r="E40" s="29">
        <v>0.8</v>
      </c>
      <c r="F40" s="29">
        <v>249.8</v>
      </c>
      <c r="G40" s="46">
        <f t="shared" si="0"/>
        <v>5.5119706403491519E-4</v>
      </c>
      <c r="H40" s="40">
        <v>5632</v>
      </c>
      <c r="I40" s="29">
        <v>0.5</v>
      </c>
      <c r="J40" s="29">
        <v>7</v>
      </c>
      <c r="K40" s="36">
        <v>2.8</v>
      </c>
      <c r="L40" s="51">
        <f t="shared" si="9"/>
        <v>6.2027982417622114E-4</v>
      </c>
    </row>
    <row r="41" spans="1:12" ht="15.75" thickBot="1" x14ac:dyDescent="0.3">
      <c r="A41" s="15">
        <v>39</v>
      </c>
      <c r="B41" s="13" t="s">
        <v>27</v>
      </c>
      <c r="C41" s="6" t="s">
        <v>37</v>
      </c>
      <c r="D41" s="9">
        <v>181718</v>
      </c>
      <c r="E41" s="28">
        <v>0.8</v>
      </c>
      <c r="F41" s="28">
        <v>75.7</v>
      </c>
      <c r="G41" s="46">
        <f t="shared" si="0"/>
        <v>5.0130843576288889E-4</v>
      </c>
      <c r="H41" s="41">
        <v>5757</v>
      </c>
      <c r="I41" s="28">
        <v>0.5</v>
      </c>
      <c r="J41" s="29">
        <v>2.4</v>
      </c>
      <c r="K41" s="36">
        <v>3.2</v>
      </c>
      <c r="L41" s="51">
        <f>H41/$H$43</f>
        <v>6.3404668817160963E-4</v>
      </c>
    </row>
    <row r="42" spans="1:12" ht="15.75" thickBot="1" x14ac:dyDescent="0.3">
      <c r="A42" s="15">
        <v>40</v>
      </c>
      <c r="B42" s="20" t="s">
        <v>36</v>
      </c>
      <c r="C42" s="21" t="s">
        <v>37</v>
      </c>
      <c r="D42" s="22">
        <f>SUM(D33:D41)</f>
        <v>23787240</v>
      </c>
      <c r="E42" s="30">
        <f>SUM(E33:E41)</f>
        <v>100.00000000000001</v>
      </c>
      <c r="F42" s="30">
        <f>D42/B49</f>
        <v>136.08260869565217</v>
      </c>
      <c r="G42" s="47">
        <f t="shared" si="0"/>
        <v>6.5622250275241961E-2</v>
      </c>
      <c r="H42" s="23">
        <f>SUM(H33:H41)</f>
        <v>1233621</v>
      </c>
      <c r="I42" s="30">
        <f>SUM(I33:I41)</f>
        <v>100</v>
      </c>
      <c r="J42" s="30">
        <f>H42/B49</f>
        <v>7.0573283752860414</v>
      </c>
      <c r="K42" s="30">
        <v>5.2</v>
      </c>
      <c r="L42" s="52">
        <f>H42/$H$43</f>
        <v>0.13586474023084058</v>
      </c>
    </row>
    <row r="43" spans="1:12" ht="16.5" thickBot="1" x14ac:dyDescent="0.3">
      <c r="A43" s="15">
        <v>41</v>
      </c>
      <c r="B43" s="24" t="s">
        <v>2</v>
      </c>
      <c r="C43" s="26" t="s">
        <v>39</v>
      </c>
      <c r="D43" s="25">
        <f>SUM(D32,D15,D42)</f>
        <v>362487417</v>
      </c>
      <c r="E43" s="34"/>
      <c r="F43" s="34">
        <f>D43/B50</f>
        <v>160.9338558870538</v>
      </c>
      <c r="G43" s="48">
        <f>SUM(G3:G14,G16:G31,G33:G41)</f>
        <v>1</v>
      </c>
      <c r="H43" s="25">
        <f>SUM(H32,H15,H42)</f>
        <v>9079773</v>
      </c>
      <c r="I43" s="34"/>
      <c r="J43" s="34">
        <f>H43/B50</f>
        <v>4.0311547682472026</v>
      </c>
      <c r="K43" s="34">
        <v>2.5</v>
      </c>
      <c r="L43" s="53">
        <f>SUM(L3:L14,L16:L31,L33:L41)</f>
        <v>1</v>
      </c>
    </row>
    <row r="44" spans="1:12" x14ac:dyDescent="0.25">
      <c r="A44" s="15">
        <v>42</v>
      </c>
    </row>
    <row r="45" spans="1:12" x14ac:dyDescent="0.25">
      <c r="A45" s="15">
        <v>43</v>
      </c>
      <c r="B45" t="s">
        <v>3</v>
      </c>
    </row>
    <row r="46" spans="1:12" x14ac:dyDescent="0.25">
      <c r="A46" s="15">
        <v>44</v>
      </c>
      <c r="B46" t="s">
        <v>10</v>
      </c>
    </row>
    <row r="47" spans="1:12" x14ac:dyDescent="0.25">
      <c r="A47" s="15">
        <v>45</v>
      </c>
      <c r="B47" s="44">
        <v>621200</v>
      </c>
    </row>
    <row r="48" spans="1:12" x14ac:dyDescent="0.25">
      <c r="A48" s="15">
        <v>46</v>
      </c>
      <c r="B48" s="44">
        <v>1456400</v>
      </c>
    </row>
    <row r="49" spans="1:12" x14ac:dyDescent="0.25">
      <c r="A49" s="15">
        <v>47</v>
      </c>
      <c r="B49" s="44">
        <v>174800</v>
      </c>
    </row>
    <row r="50" spans="1:12" x14ac:dyDescent="0.25">
      <c r="A50" s="15">
        <v>48</v>
      </c>
      <c r="B50" s="44">
        <v>2252400</v>
      </c>
    </row>
    <row r="51" spans="1:12" x14ac:dyDescent="0.25">
      <c r="C51" s="2"/>
      <c r="D51" s="3"/>
      <c r="F51" s="49"/>
      <c r="G51" s="1"/>
      <c r="H51" s="3"/>
      <c r="K51" s="49"/>
      <c r="L51"/>
    </row>
    <row r="52" spans="1:12" x14ac:dyDescent="0.25">
      <c r="C52" s="2"/>
      <c r="D52" s="3"/>
      <c r="F52" s="49"/>
      <c r="G52" s="1"/>
      <c r="H52" s="3"/>
      <c r="K52" s="49"/>
      <c r="L52"/>
    </row>
    <row r="53" spans="1:12" x14ac:dyDescent="0.25">
      <c r="C53" s="2"/>
      <c r="D53" s="3"/>
      <c r="F53" s="49"/>
      <c r="G53" s="1"/>
      <c r="H53" s="3"/>
      <c r="K53" s="49"/>
      <c r="L53"/>
    </row>
  </sheetData>
  <autoFilter ref="A2:L2"/>
  <mergeCells count="2">
    <mergeCell ref="H1:L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2018-08-20T11:47:23Z</dcterms:modified>
</cp:coreProperties>
</file>