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chartsheets/sheet2.xml" ContentType="application/vnd.openxmlformats-officedocument.spreadsheetml.chartsheet+xml"/>
  <Override PartName="/xl/worksheets/sheet4.xml" ContentType="application/vnd.openxmlformats-officedocument.spreadsheetml.worksheet+xml"/>
  <Override PartName="/xl/chartsheets/sheet3.xml" ContentType="application/vnd.openxmlformats-officedocument.spreadsheetml.chartsheet+xml"/>
  <Override PartName="/xl/worksheets/sheet5.xml" ContentType="application/vnd.openxmlformats-officedocument.spreadsheetml.worksheet+xml"/>
  <Override PartName="/xl/chartsheets/sheet4.xml" ContentType="application/vnd.openxmlformats-officedocument.spreadsheetml.chartsheet+xml"/>
  <Override PartName="/xl/worksheets/sheet6.xml" ContentType="application/vnd.openxmlformats-officedocument.spreadsheetml.worksheet+xml"/>
  <Override PartName="/xl/chartsheets/sheet5.xml" ContentType="application/vnd.openxmlformats-officedocument.spreadsheetml.chartsheet+xml"/>
  <Override PartName="/xl/worksheets/sheet7.xml" ContentType="application/vnd.openxmlformats-officedocument.spreadsheetml.worksheet+xml"/>
  <Override PartName="/xl/chartsheets/sheet6.xml" ContentType="application/vnd.openxmlformats-officedocument.spreadsheetml.chartsheet+xml"/>
  <Override PartName="/xl/worksheets/sheet8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hartsheets/sheet9.xml" ContentType="application/vnd.openxmlformats-officedocument.spreadsheetml.chartsheet+xml"/>
  <Override PartName="/xl/worksheets/sheet11.xml" ContentType="application/vnd.openxmlformats-officedocument.spreadsheetml.work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worksheets/sheet12.xml" ContentType="application/vnd.openxmlformats-officedocument.spreadsheetml.work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worksheets/sheet13.xml" ContentType="application/vnd.openxmlformats-officedocument.spreadsheetml.worksheet+xml"/>
  <Override PartName="/xl/chartsheets/sheet15.xml" ContentType="application/vnd.openxmlformats-officedocument.spreadsheetml.chartsheet+xml"/>
  <Override PartName="/xl/worksheets/sheet14.xml" ContentType="application/vnd.openxmlformats-officedocument.spreadsheetml.worksheet+xml"/>
  <Override PartName="/xl/chartsheets/sheet16.xml" ContentType="application/vnd.openxmlformats-officedocument.spreadsheetml.chartsheet+xml"/>
  <Override PartName="/xl/chartsheets/sheet17.xml" ContentType="application/vnd.openxmlformats-officedocument.spreadsheetml.chartsheet+xml"/>
  <Override PartName="/xl/chartsheets/sheet18.xml" ContentType="application/vnd.openxmlformats-officedocument.spreadsheetml.chartsheet+xml"/>
  <Override PartName="/xl/worksheets/sheet15.xml" ContentType="application/vnd.openxmlformats-officedocument.spreadsheetml.worksheet+xml"/>
  <Override PartName="/xl/chartsheets/sheet19.xml" ContentType="application/vnd.openxmlformats-officedocument.spreadsheetml.chartsheet+xml"/>
  <Override PartName="/xl/chartsheets/sheet20.xml" ContentType="application/vnd.openxmlformats-officedocument.spreadsheetml.chartsheet+xml"/>
  <Override PartName="/xl/worksheets/sheet16.xml" ContentType="application/vnd.openxmlformats-officedocument.spreadsheetml.worksheet+xml"/>
  <Override PartName="/xl/chartsheets/sheet21.xml" ContentType="application/vnd.openxmlformats-officedocument.spreadsheetml.chartsheet+xml"/>
  <Override PartName="/xl/worksheets/sheet17.xml" ContentType="application/vnd.openxmlformats-officedocument.spreadsheetml.worksheet+xml"/>
  <Override PartName="/xl/chartsheets/sheet22.xml" ContentType="application/vnd.openxmlformats-officedocument.spreadsheetml.chartsheet+xml"/>
  <Override PartName="/xl/chartsheets/sheet23.xml" ContentType="application/vnd.openxmlformats-officedocument.spreadsheetml.chartsheet+xml"/>
  <Override PartName="/xl/chartsheets/sheet24.xml" ContentType="application/vnd.openxmlformats-officedocument.spreadsheetml.chartsheet+xml"/>
  <Override PartName="/xl/worksheets/sheet18.xml" ContentType="application/vnd.openxmlformats-officedocument.spreadsheetml.worksheet+xml"/>
  <Override PartName="/xl/chartsheets/sheet25.xml" ContentType="application/vnd.openxmlformats-officedocument.spreadsheetml.chartsheet+xml"/>
  <Override PartName="/xl/chartsheets/sheet26.xml" ContentType="application/vnd.openxmlformats-officedocument.spreadsheetml.chartsheet+xml"/>
  <Override PartName="/xl/worksheets/sheet19.xml" ContentType="application/vnd.openxmlformats-officedocument.spreadsheetml.worksheet+xml"/>
  <Override PartName="/xl/chartsheets/sheet27.xml" ContentType="application/vnd.openxmlformats-officedocument.spreadsheetml.chart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hartsheets/sheet28.xml" ContentType="application/vnd.openxmlformats-officedocument.spreadsheetml.chartsheet+xml"/>
  <Override PartName="/xl/chartsheets/sheet29.xml" ContentType="application/vnd.openxmlformats-officedocument.spreadsheetml.chartsheet+xml"/>
  <Override PartName="/xl/worksheets/sheet22.xml" ContentType="application/vnd.openxmlformats-officedocument.spreadsheetml.worksheet+xml"/>
  <Override PartName="/xl/chartsheets/sheet30.xml" ContentType="application/vnd.openxmlformats-officedocument.spreadsheetml.chartsheet+xml"/>
  <Override PartName="/xl/chartsheets/sheet31.xml" ContentType="application/vnd.openxmlformats-officedocument.spreadsheetml.chart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0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1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2.xml" ContentType="application/vnd.openxmlformats-officedocument.drawingml.chart+xml"/>
  <Override PartName="/xl/drawings/drawing22.xml" ContentType="application/vnd.openxmlformats-officedocument.drawing+xml"/>
  <Override PartName="/xl/charts/chart13.xml" ContentType="application/vnd.openxmlformats-officedocument.drawingml.chart+xml"/>
  <Override PartName="/xl/drawings/drawing23.xml" ContentType="application/vnd.openxmlformats-officedocument.drawing+xml"/>
  <Override PartName="/xl/charts/chart14.xml" ContentType="application/vnd.openxmlformats-officedocument.drawingml.chart+xml"/>
  <Override PartName="/xl/drawings/drawing24.xml" ContentType="application/vnd.openxmlformats-officedocument.drawing+xml"/>
  <Override PartName="/xl/charts/chart15.xml" ContentType="application/vnd.openxmlformats-officedocument.drawingml.chart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16.xml" ContentType="application/vnd.openxmlformats-officedocument.drawingml.chart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charts/chart17.xml" ContentType="application/vnd.openxmlformats-officedocument.drawingml.chart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18.xml" ContentType="application/vnd.openxmlformats-officedocument.drawingml.chart+xml"/>
  <Override PartName="/xl/drawings/drawing31.xml" ContentType="application/vnd.openxmlformats-officedocument.drawing+xml"/>
  <Override PartName="/xl/charts/chart19.xml" ContentType="application/vnd.openxmlformats-officedocument.drawingml.chart+xml"/>
  <Override PartName="/xl/drawings/drawing32.xml" ContentType="application/vnd.openxmlformats-officedocument.drawing+xml"/>
  <Override PartName="/xl/charts/chart20.xml" ContentType="application/vnd.openxmlformats-officedocument.drawingml.chart+xml"/>
  <Override PartName="/xl/drawings/drawing33.xml" ContentType="application/vnd.openxmlformats-officedocument.drawing+xml"/>
  <Override PartName="/xl/charts/chart21.xml" ContentType="application/vnd.openxmlformats-officedocument.drawingml.chart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22.xml" ContentType="application/vnd.openxmlformats-officedocument.drawingml.chart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23.xml" ContentType="application/vnd.openxmlformats-officedocument.drawingml.chart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4.xml" ContentType="application/vnd.openxmlformats-officedocument.drawingml.chart+xml"/>
  <Override PartName="/xl/drawings/drawing40.xml" ContentType="application/vnd.openxmlformats-officedocument.drawing+xml"/>
  <Override PartName="/xl/charts/chart25.xml" ContentType="application/vnd.openxmlformats-officedocument.drawingml.chart+xml"/>
  <Override PartName="/xl/drawings/drawing41.xml" ContentType="application/vnd.openxmlformats-officedocument.drawing+xml"/>
  <Override PartName="/xl/charts/chart26.xml" ContentType="application/vnd.openxmlformats-officedocument.drawingml.chart+xml"/>
  <Override PartName="/xl/drawings/drawing42.xml" ContentType="application/vnd.openxmlformats-officedocument.drawing+xml"/>
  <Override PartName="/xl/charts/chart27.xml" ContentType="application/vnd.openxmlformats-officedocument.drawingml.chart+xml"/>
  <Override PartName="/xl/drawings/drawing43.xml" ContentType="application/vnd.openxmlformats-officedocument.drawingml.chartshapes+xml"/>
  <Override PartName="/xl/drawings/drawing44.xml" ContentType="application/vnd.openxmlformats-officedocument.drawing+xml"/>
  <Override PartName="/xl/charts/chart28.xml" ContentType="application/vnd.openxmlformats-officedocument.drawingml.chart+xml"/>
  <Override PartName="/xl/drawings/drawing45.xml" ContentType="application/vnd.openxmlformats-officedocument.drawingml.chartshapes+xml"/>
  <Override PartName="/xl/drawings/drawing46.xml" ContentType="application/vnd.openxmlformats-officedocument.drawing+xml"/>
  <Override PartName="/xl/charts/chart29.xml" ContentType="application/vnd.openxmlformats-officedocument.drawingml.chart+xml"/>
  <Override PartName="/xl/drawings/drawing47.xml" ContentType="application/vnd.openxmlformats-officedocument.drawingml.chartshapes+xml"/>
  <Override PartName="/xl/drawings/drawing48.xml" ContentType="application/vnd.openxmlformats-officedocument.drawing+xml"/>
  <Override PartName="/xl/charts/chart30.xml" ContentType="application/vnd.openxmlformats-officedocument.drawingml.chart+xml"/>
  <Override PartName="/xl/drawings/drawing49.xml" ContentType="application/vnd.openxmlformats-officedocument.drawingml.chartshapes+xml"/>
  <Override PartName="/xl/drawings/drawing50.xml" ContentType="application/vnd.openxmlformats-officedocument.drawing+xml"/>
  <Override PartName="/xl/charts/chart31.xml" ContentType="application/vnd.openxmlformats-officedocument.drawingml.chart+xml"/>
  <Override PartName="/xl/drawings/drawing51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45" yWindow="105" windowWidth="20370" windowHeight="6240" tabRatio="893"/>
  </bookViews>
  <sheets>
    <sheet name="Index" sheetId="90" r:id="rId1"/>
    <sheet name="Table 1" sheetId="34" r:id="rId2"/>
    <sheet name="Figure 1" sheetId="123" r:id="rId3"/>
    <sheet name="Table 2" sheetId="94" r:id="rId4"/>
    <sheet name="Figure 20" sheetId="54" r:id="rId5"/>
    <sheet name="Table 4" sheetId="29" r:id="rId6"/>
    <sheet name="Figure 21" sheetId="61" r:id="rId7"/>
    <sheet name="Table 5" sheetId="31" r:id="rId8"/>
    <sheet name="Figure 22" sheetId="121" r:id="rId9"/>
    <sheet name="Table 6" sheetId="32" r:id="rId10"/>
    <sheet name="Figure 23" sheetId="122" r:id="rId11"/>
    <sheet name="Table 7" sheetId="33" r:id="rId12"/>
    <sheet name="Figure 24" sheetId="27" r:id="rId13"/>
    <sheet name="Table 8" sheetId="25" r:id="rId14"/>
    <sheet name="Chart1" sheetId="26" state="hidden" r:id="rId15"/>
    <sheet name="Figure 25" sheetId="53" r:id="rId16"/>
    <sheet name="Table 9" sheetId="28" r:id="rId17"/>
    <sheet name="Table 10" sheetId="156" r:id="rId18"/>
    <sheet name="Figure 27" sheetId="124" r:id="rId19"/>
    <sheet name="Table 11" sheetId="38" r:id="rId20"/>
    <sheet name="Figure 28" sheetId="127" r:id="rId21"/>
    <sheet name="Figure 29" sheetId="128" r:id="rId22"/>
    <sheet name="Figure 30" sheetId="160" r:id="rId23"/>
    <sheet name="Table 12" sheetId="37" r:id="rId24"/>
    <sheet name="Figure 31" sheetId="161" r:id="rId25"/>
    <sheet name="Figure 32" sheetId="162" r:id="rId26"/>
    <sheet name="Table 13" sheetId="39" r:id="rId27"/>
    <sheet name="Figure 33" sheetId="132" r:id="rId28"/>
    <sheet name="Table 14" sheetId="40" r:id="rId29"/>
    <sheet name="Figure 34" sheetId="133" r:id="rId30"/>
    <sheet name="Figure 35" sheetId="134" r:id="rId31"/>
    <sheet name="Figure 36" sheetId="163" r:id="rId32"/>
    <sheet name="Table 15" sheetId="41" r:id="rId33"/>
    <sheet name="Figure 37" sheetId="164" r:id="rId34"/>
    <sheet name="Figure 38" sheetId="165" r:id="rId35"/>
    <sheet name="Table 16" sheetId="42" r:id="rId36"/>
    <sheet name="Figure 39" sheetId="138" r:id="rId37"/>
    <sheet name="Table 17" sheetId="43" r:id="rId38"/>
    <sheet name="Figure 40" sheetId="139" r:id="rId39"/>
    <sheet name="Figure 41" sheetId="140" r:id="rId40"/>
    <sheet name="Figure 42" sheetId="166" r:id="rId41"/>
    <sheet name="Table 18" sheetId="44" r:id="rId42"/>
    <sheet name="Figure 43" sheetId="167" r:id="rId43"/>
    <sheet name="Figure 44" sheetId="168" r:id="rId44"/>
    <sheet name="Table 19" sheetId="45" r:id="rId45"/>
    <sheet name="Figure 45" sheetId="151" r:id="rId46"/>
    <sheet name="Table 20 &amp; 21" sheetId="46" r:id="rId47"/>
    <sheet name="Table 22  &amp; 23" sheetId="88" r:id="rId48"/>
    <sheet name="Figure 46" sheetId="152" r:id="rId49"/>
    <sheet name="Figure 47" sheetId="145" r:id="rId50"/>
    <sheet name="Table 24" sheetId="112" r:id="rId51"/>
    <sheet name="Figure 48" sheetId="146" r:id="rId52"/>
    <sheet name="Figure 49" sheetId="147" r:id="rId53"/>
    <sheet name="Table 25" sheetId="158" r:id="rId54"/>
    <sheet name="Table 26" sheetId="154" r:id="rId55"/>
    <sheet name="Sup Table 1" sheetId="169" r:id="rId56"/>
    <sheet name="Sup Table 2" sheetId="170" r:id="rId57"/>
    <sheet name="Sup Table 3" sheetId="35" r:id="rId58"/>
  </sheets>
  <calcPr calcId="145621"/>
</workbook>
</file>

<file path=xl/calcChain.xml><?xml version="1.0" encoding="utf-8"?>
<calcChain xmlns="http://schemas.openxmlformats.org/spreadsheetml/2006/main">
  <c r="C32" i="90" l="1"/>
  <c r="C33" i="90"/>
  <c r="C34" i="90"/>
  <c r="B34" i="90"/>
  <c r="B33" i="90"/>
  <c r="B32" i="90"/>
  <c r="C30" i="90"/>
  <c r="C31" i="90"/>
  <c r="B31" i="90"/>
  <c r="B30" i="90"/>
  <c r="C28" i="90"/>
  <c r="B28" i="90"/>
  <c r="C26" i="90"/>
  <c r="B26" i="90"/>
  <c r="C15" i="90"/>
  <c r="B15" i="90"/>
  <c r="AC4" i="34" l="1"/>
  <c r="AD4" i="34"/>
  <c r="AF4" i="34"/>
  <c r="AG4" i="34"/>
  <c r="AE19" i="34"/>
  <c r="AE20" i="34"/>
  <c r="AE21" i="34"/>
  <c r="AE22" i="34"/>
  <c r="Z22" i="33" l="1"/>
  <c r="Z21" i="33"/>
  <c r="Z20" i="33"/>
  <c r="Z19" i="33"/>
  <c r="Y22" i="32"/>
  <c r="Y21" i="32"/>
  <c r="Y20" i="32"/>
  <c r="Y19" i="32"/>
  <c r="AZ22" i="112" l="1"/>
  <c r="AR22" i="112"/>
  <c r="AH22" i="112"/>
  <c r="AZ21" i="112"/>
  <c r="AR21" i="112"/>
  <c r="AH21" i="112"/>
  <c r="AZ20" i="112"/>
  <c r="AR20" i="112"/>
  <c r="AH20" i="112"/>
  <c r="AZ19" i="112"/>
  <c r="AR19" i="112"/>
  <c r="AH19" i="112"/>
  <c r="AY4" i="112"/>
  <c r="BB4" i="112" s="1"/>
  <c r="AX4" i="112"/>
  <c r="BA4" i="112" s="1"/>
  <c r="AQ4" i="112"/>
  <c r="AT4" i="112" s="1"/>
  <c r="AP4" i="112"/>
  <c r="AS4" i="112" s="1"/>
  <c r="AJ4" i="112"/>
  <c r="AI4" i="112"/>
  <c r="AG4" i="112"/>
  <c r="AF4" i="112"/>
  <c r="Z21" i="88"/>
  <c r="Z20" i="88"/>
  <c r="Z19" i="88"/>
  <c r="AA4" i="88"/>
  <c r="Y4" i="88"/>
  <c r="AB4" i="88" s="1"/>
  <c r="X4" i="88"/>
  <c r="AA21" i="46"/>
  <c r="AA20" i="46"/>
  <c r="AA19" i="46"/>
  <c r="Z4" i="46"/>
  <c r="AC4" i="46" s="1"/>
  <c r="Y4" i="46"/>
  <c r="AB4" i="46" s="1"/>
  <c r="BD22" i="43"/>
  <c r="AU22" i="43"/>
  <c r="AI22" i="43"/>
  <c r="BD21" i="43"/>
  <c r="AU21" i="43"/>
  <c r="AI21" i="43"/>
  <c r="BD20" i="43"/>
  <c r="AU20" i="43"/>
  <c r="AI20" i="43"/>
  <c r="BD19" i="43"/>
  <c r="AU19" i="43"/>
  <c r="AI19" i="43"/>
  <c r="BC4" i="43"/>
  <c r="BG4" i="43" s="1"/>
  <c r="BB4" i="43"/>
  <c r="BF4" i="43" s="1"/>
  <c r="BA4" i="43"/>
  <c r="BE4" i="43" s="1"/>
  <c r="AV4" i="43"/>
  <c r="AT4" i="43"/>
  <c r="AX4" i="43" s="1"/>
  <c r="AS4" i="43"/>
  <c r="AW4" i="43" s="1"/>
  <c r="AR4" i="43"/>
  <c r="AL4" i="43"/>
  <c r="AK4" i="43"/>
  <c r="AJ4" i="43"/>
  <c r="AH4" i="43"/>
  <c r="AG4" i="43"/>
  <c r="AF4" i="43"/>
  <c r="AK19" i="43"/>
  <c r="BF19" i="43"/>
  <c r="AW19" i="43"/>
  <c r="AJ19" i="43"/>
  <c r="AV19" i="43"/>
  <c r="AK20" i="43"/>
  <c r="BF20" i="43"/>
  <c r="AW20" i="43"/>
  <c r="AJ20" i="43"/>
  <c r="AV20" i="43"/>
  <c r="AK21" i="43"/>
  <c r="AW21" i="43"/>
  <c r="AJ21" i="43"/>
  <c r="BE21" i="43"/>
  <c r="AV21" i="43"/>
  <c r="BB31" i="41"/>
  <c r="BB30" i="41"/>
  <c r="BB29" i="41"/>
  <c r="BB28" i="41"/>
  <c r="BC13" i="41"/>
  <c r="BE13" i="41"/>
  <c r="BD13" i="41"/>
  <c r="BE22" i="40"/>
  <c r="AV22" i="40"/>
  <c r="AJ22" i="40"/>
  <c r="BE21" i="40"/>
  <c r="AV21" i="40"/>
  <c r="AJ21" i="40"/>
  <c r="BE20" i="40"/>
  <c r="AV20" i="40"/>
  <c r="AJ20" i="40"/>
  <c r="BE19" i="40"/>
  <c r="AV19" i="40"/>
  <c r="AJ19" i="40"/>
  <c r="BH4" i="40"/>
  <c r="BD4" i="40"/>
  <c r="BC4" i="40"/>
  <c r="BG4" i="40" s="1"/>
  <c r="BB4" i="40"/>
  <c r="BF4" i="40" s="1"/>
  <c r="AU4" i="40"/>
  <c r="AY4" i="40" s="1"/>
  <c r="AT4" i="40"/>
  <c r="AX4" i="40" s="1"/>
  <c r="AS4" i="40"/>
  <c r="AW4" i="40" s="1"/>
  <c r="AM4" i="40"/>
  <c r="AL4" i="40"/>
  <c r="AK4" i="40"/>
  <c r="AI4" i="40"/>
  <c r="AH4" i="40"/>
  <c r="AG4" i="40"/>
  <c r="BG19" i="40"/>
  <c r="AX19" i="40"/>
  <c r="AK19" i="40"/>
  <c r="BF19" i="40"/>
  <c r="AW19" i="40"/>
  <c r="AL20" i="40"/>
  <c r="BG20" i="40"/>
  <c r="AX20" i="40"/>
  <c r="BF20" i="40"/>
  <c r="AW20" i="40"/>
  <c r="AL21" i="40"/>
  <c r="BG21" i="40"/>
  <c r="AX21" i="40"/>
  <c r="AK21" i="40"/>
  <c r="AW21" i="40"/>
  <c r="BC22" i="38"/>
  <c r="AV22" i="38"/>
  <c r="AL22" i="38"/>
  <c r="BC21" i="38"/>
  <c r="AV21" i="38"/>
  <c r="AL21" i="38"/>
  <c r="BC20" i="38"/>
  <c r="AV20" i="38"/>
  <c r="AL20" i="38"/>
  <c r="BC19" i="38"/>
  <c r="AV19" i="38"/>
  <c r="AL19" i="38"/>
  <c r="BB4" i="38"/>
  <c r="BE4" i="38" s="1"/>
  <c r="BA4" i="38"/>
  <c r="BD4" i="38" s="1"/>
  <c r="AU4" i="38"/>
  <c r="AX4" i="38" s="1"/>
  <c r="AT4" i="38"/>
  <c r="AW4" i="38" s="1"/>
  <c r="AN4" i="38"/>
  <c r="AM4" i="38"/>
  <c r="AK4" i="38"/>
  <c r="AJ4" i="38"/>
  <c r="AN19" i="38"/>
  <c r="BE19" i="38"/>
  <c r="AX19" i="38"/>
  <c r="AM19" i="38"/>
  <c r="AW19" i="38"/>
  <c r="AN20" i="38"/>
  <c r="BE20" i="38"/>
  <c r="AX20" i="38"/>
  <c r="BD20" i="38"/>
  <c r="AN21" i="38"/>
  <c r="BE21" i="38"/>
  <c r="AM21" i="38"/>
  <c r="BD21" i="38"/>
  <c r="AW21" i="38"/>
  <c r="AB4" i="33"/>
  <c r="AA4" i="33"/>
  <c r="Y4" i="33"/>
  <c r="X4" i="33"/>
  <c r="AA4" i="32"/>
  <c r="Z4" i="32"/>
  <c r="X4" i="32"/>
  <c r="W4" i="32"/>
  <c r="U21" i="31"/>
  <c r="U20" i="31"/>
  <c r="U19" i="31"/>
  <c r="W4" i="31"/>
  <c r="V4" i="31"/>
  <c r="T4" i="31"/>
  <c r="S4" i="31"/>
  <c r="C29" i="90"/>
  <c r="B29" i="90"/>
  <c r="C27" i="90"/>
  <c r="B27" i="90"/>
  <c r="C25" i="90"/>
  <c r="B25" i="90"/>
  <c r="C24" i="90"/>
  <c r="B24" i="90"/>
  <c r="C23" i="90"/>
  <c r="B23" i="90"/>
  <c r="C22" i="90"/>
  <c r="B22" i="90"/>
  <c r="C21" i="90"/>
  <c r="B21" i="90"/>
  <c r="C20" i="90"/>
  <c r="B20" i="90"/>
  <c r="C19" i="90"/>
  <c r="B19" i="90"/>
  <c r="C18" i="90"/>
  <c r="B18" i="90"/>
  <c r="C17" i="90"/>
  <c r="B17" i="90"/>
  <c r="C16" i="90"/>
  <c r="B16" i="90"/>
  <c r="C14" i="90"/>
  <c r="B14" i="90"/>
  <c r="C13" i="90"/>
  <c r="B13" i="90"/>
  <c r="C12" i="90"/>
  <c r="B12" i="90"/>
  <c r="C11" i="90"/>
  <c r="B11" i="90"/>
  <c r="C10" i="90"/>
  <c r="B10" i="90"/>
  <c r="C9" i="90"/>
  <c r="B9" i="90"/>
  <c r="C8" i="90"/>
  <c r="B8" i="90"/>
  <c r="C7" i="90"/>
  <c r="B7" i="90"/>
  <c r="U22" i="31"/>
  <c r="AA22" i="46"/>
  <c r="Z22" i="88"/>
  <c r="AB20" i="46" l="1"/>
  <c r="AC19" i="46"/>
  <c r="AB21" i="46"/>
  <c r="AB19" i="46"/>
  <c r="AA20" i="88"/>
  <c r="AB20" i="88"/>
  <c r="AA19" i="88"/>
  <c r="AB19" i="88"/>
  <c r="AJ22" i="43"/>
  <c r="AB22" i="112"/>
  <c r="BD19" i="38"/>
  <c r="AM22" i="40"/>
  <c r="AL19" i="40"/>
  <c r="AK20" i="40"/>
  <c r="AY21" i="40"/>
  <c r="AT20" i="112"/>
  <c r="AX20" i="43"/>
  <c r="AW20" i="38"/>
  <c r="AX22" i="40"/>
  <c r="BF22" i="43"/>
  <c r="AB14" i="112"/>
  <c r="AM18" i="112"/>
  <c r="AB13" i="112"/>
  <c r="AM19" i="40"/>
  <c r="AM16" i="112"/>
  <c r="AM14" i="112"/>
  <c r="AB18" i="112"/>
  <c r="AJ19" i="112"/>
  <c r="AL19" i="43"/>
  <c r="BE22" i="38"/>
  <c r="AM20" i="38"/>
  <c r="AM19" i="112"/>
  <c r="AB19" i="112"/>
  <c r="AX22" i="38"/>
  <c r="AX21" i="38"/>
  <c r="BD29" i="41"/>
  <c r="AY20" i="40"/>
  <c r="AM20" i="40"/>
  <c r="AM22" i="112"/>
  <c r="AY19" i="40"/>
  <c r="AM10" i="112"/>
  <c r="AB10" i="112"/>
  <c r="AM15" i="112"/>
  <c r="AB16" i="112"/>
  <c r="BH20" i="40"/>
  <c r="BH19" i="40"/>
  <c r="BF21" i="40"/>
  <c r="BH21" i="40"/>
  <c r="AM11" i="112"/>
  <c r="AB11" i="112"/>
  <c r="AM12" i="112"/>
  <c r="AB12" i="112"/>
  <c r="AM21" i="112"/>
  <c r="AB21" i="112"/>
  <c r="AM13" i="112"/>
  <c r="AM17" i="112"/>
  <c r="AU10" i="112"/>
  <c r="AU15" i="112"/>
  <c r="BG22" i="40"/>
  <c r="BF21" i="43"/>
  <c r="AU13" i="112"/>
  <c r="AU17" i="112"/>
  <c r="AJ20" i="112"/>
  <c r="AL20" i="43"/>
  <c r="AU20" i="112"/>
  <c r="AU22" i="112"/>
  <c r="AT19" i="112"/>
  <c r="AX19" i="43"/>
  <c r="AJ21" i="112"/>
  <c r="AL21" i="43"/>
  <c r="AU11" i="112"/>
  <c r="AU12" i="112"/>
  <c r="AU14" i="112"/>
  <c r="AU16" i="112"/>
  <c r="BB20" i="112"/>
  <c r="BG20" i="43"/>
  <c r="AU19" i="112"/>
  <c r="AU21" i="112"/>
  <c r="BB19" i="112"/>
  <c r="BG19" i="43"/>
  <c r="AU18" i="112"/>
  <c r="AM20" i="112"/>
  <c r="AB20" i="112"/>
  <c r="AT21" i="112"/>
  <c r="AX21" i="43"/>
  <c r="BE20" i="43"/>
  <c r="BE19" i="43"/>
  <c r="Z19" i="32" l="1"/>
  <c r="Z20" i="32"/>
  <c r="AC20" i="46"/>
  <c r="AB22" i="46"/>
  <c r="AC21" i="46"/>
  <c r="AC22" i="46"/>
  <c r="AB22" i="88"/>
  <c r="AA22" i="88"/>
  <c r="AA21" i="88"/>
  <c r="AB21" i="88"/>
  <c r="BC29" i="41"/>
  <c r="AY22" i="40"/>
  <c r="AB17" i="112"/>
  <c r="AB19" i="33"/>
  <c r="AB15" i="112"/>
  <c r="V19" i="31"/>
  <c r="V20" i="31"/>
  <c r="BF22" i="40"/>
  <c r="BE29" i="41"/>
  <c r="AS21" i="112"/>
  <c r="AI21" i="112"/>
  <c r="AM21" i="40"/>
  <c r="AI22" i="112"/>
  <c r="AA19" i="33"/>
  <c r="AI19" i="112"/>
  <c r="BE22" i="43"/>
  <c r="X19" i="46"/>
  <c r="X22" i="46"/>
  <c r="X20" i="46"/>
  <c r="X21" i="46"/>
  <c r="X18" i="46"/>
  <c r="AV22" i="43"/>
  <c r="BB21" i="112"/>
  <c r="BG21" i="43"/>
  <c r="AK22" i="43"/>
  <c r="AN22" i="38"/>
  <c r="AA20" i="33"/>
  <c r="Z21" i="32"/>
  <c r="W19" i="88"/>
  <c r="W22" i="88"/>
  <c r="W20" i="88"/>
  <c r="W21" i="88"/>
  <c r="W18" i="88"/>
  <c r="AW22" i="43"/>
  <c r="AJ22" i="112"/>
  <c r="AL22" i="43"/>
  <c r="AK22" i="40"/>
  <c r="AS20" i="112"/>
  <c r="AW22" i="40"/>
  <c r="BA21" i="112"/>
  <c r="BA19" i="112"/>
  <c r="BA20" i="112"/>
  <c r="BD22" i="38"/>
  <c r="AM22" i="38"/>
  <c r="V21" i="31"/>
  <c r="AA21" i="33"/>
  <c r="BH22" i="40"/>
  <c r="AL22" i="40"/>
  <c r="AS19" i="112"/>
  <c r="AI20" i="112"/>
  <c r="AB21" i="33"/>
  <c r="AB20" i="33"/>
  <c r="AW22" i="38"/>
  <c r="AS22" i="112"/>
  <c r="AF21" i="34" l="1"/>
  <c r="AF19" i="34"/>
  <c r="AF20" i="34"/>
  <c r="AO21" i="112"/>
  <c r="AQ21" i="112" s="1"/>
  <c r="AO20" i="112"/>
  <c r="AQ20" i="112" s="1"/>
  <c r="AZ22" i="38"/>
  <c r="AO19" i="112"/>
  <c r="AP19" i="112" s="1"/>
  <c r="Z20" i="46"/>
  <c r="Y20" i="46"/>
  <c r="V22" i="31"/>
  <c r="Z22" i="32"/>
  <c r="BA22" i="112"/>
  <c r="Y21" i="88"/>
  <c r="X21" i="88"/>
  <c r="AA19" i="32"/>
  <c r="Z18" i="46"/>
  <c r="Y18" i="46"/>
  <c r="Y19" i="46"/>
  <c r="Z19" i="46"/>
  <c r="X22" i="88"/>
  <c r="Y22" i="88"/>
  <c r="AE22" i="112"/>
  <c r="AE21" i="112"/>
  <c r="AE20" i="112"/>
  <c r="AE19" i="112"/>
  <c r="AE18" i="112"/>
  <c r="AO18" i="112"/>
  <c r="AO22" i="112"/>
  <c r="Y20" i="88"/>
  <c r="X20" i="88"/>
  <c r="AW15" i="112"/>
  <c r="AW16" i="112"/>
  <c r="AW12" i="112"/>
  <c r="AW13" i="112"/>
  <c r="AW14" i="112"/>
  <c r="AW17" i="112"/>
  <c r="AW11" i="112"/>
  <c r="AW10" i="112"/>
  <c r="Z21" i="46"/>
  <c r="Y21" i="46"/>
  <c r="AX22" i="43"/>
  <c r="AA20" i="32"/>
  <c r="AW22" i="112"/>
  <c r="AW21" i="112"/>
  <c r="AW20" i="112"/>
  <c r="AW19" i="112"/>
  <c r="AW18" i="112"/>
  <c r="BB22" i="112"/>
  <c r="BG22" i="43"/>
  <c r="AB22" i="33"/>
  <c r="Y18" i="88"/>
  <c r="X18" i="88"/>
  <c r="X19" i="88"/>
  <c r="Y19" i="88"/>
  <c r="AA22" i="33"/>
  <c r="AO14" i="112"/>
  <c r="AO15" i="112"/>
  <c r="AO11" i="112"/>
  <c r="AO12" i="112"/>
  <c r="AO17" i="112"/>
  <c r="AO13" i="112"/>
  <c r="AO10" i="112"/>
  <c r="AO16" i="112"/>
  <c r="AA21" i="32"/>
  <c r="Y22" i="46"/>
  <c r="Z22" i="46"/>
  <c r="AF22" i="34" l="1"/>
  <c r="AP21" i="112"/>
  <c r="AI10" i="38"/>
  <c r="AE15" i="112"/>
  <c r="AG15" i="112" s="1"/>
  <c r="AP20" i="112"/>
  <c r="AE12" i="112"/>
  <c r="AG12" i="112" s="1"/>
  <c r="AZ21" i="38"/>
  <c r="BA21" i="38" s="1"/>
  <c r="AE11" i="112"/>
  <c r="AG11" i="112" s="1"/>
  <c r="AE10" i="112"/>
  <c r="AG10" i="112" s="1"/>
  <c r="AE16" i="112"/>
  <c r="AG16" i="112" s="1"/>
  <c r="AE14" i="112"/>
  <c r="AG14" i="112" s="1"/>
  <c r="AE17" i="112"/>
  <c r="AG17" i="112" s="1"/>
  <c r="AE13" i="112"/>
  <c r="AG13" i="112" s="1"/>
  <c r="AQ19" i="112"/>
  <c r="AZ19" i="38"/>
  <c r="BA19" i="38" s="1"/>
  <c r="AQ13" i="112"/>
  <c r="AP13" i="112"/>
  <c r="AZ20" i="43"/>
  <c r="AZ22" i="43"/>
  <c r="AZ21" i="43"/>
  <c r="AZ19" i="43"/>
  <c r="AZ18" i="43"/>
  <c r="BA17" i="40"/>
  <c r="BA13" i="40"/>
  <c r="BA16" i="40"/>
  <c r="BA15" i="40"/>
  <c r="BA14" i="40"/>
  <c r="BA12" i="40"/>
  <c r="BA11" i="40"/>
  <c r="BA10" i="40"/>
  <c r="AP18" i="112"/>
  <c r="AQ18" i="112"/>
  <c r="AZ20" i="38"/>
  <c r="AZ14" i="38"/>
  <c r="AZ10" i="38"/>
  <c r="AZ17" i="38"/>
  <c r="AZ16" i="38"/>
  <c r="AZ15" i="38"/>
  <c r="AZ12" i="38"/>
  <c r="AZ11" i="38"/>
  <c r="AZ13" i="38"/>
  <c r="BA19" i="40"/>
  <c r="BA21" i="40"/>
  <c r="BA22" i="40"/>
  <c r="BA20" i="40"/>
  <c r="BA18" i="40"/>
  <c r="AY18" i="112"/>
  <c r="AX18" i="112"/>
  <c r="AX22" i="112"/>
  <c r="AY22" i="112"/>
  <c r="W20" i="31"/>
  <c r="AT22" i="112"/>
  <c r="AZ16" i="43"/>
  <c r="AZ12" i="43"/>
  <c r="AZ17" i="43"/>
  <c r="AZ13" i="43"/>
  <c r="AZ15" i="43"/>
  <c r="AZ11" i="43"/>
  <c r="AZ14" i="43"/>
  <c r="AZ10" i="43"/>
  <c r="AY11" i="112"/>
  <c r="AX11" i="112"/>
  <c r="AX12" i="112"/>
  <c r="AY12" i="112"/>
  <c r="AF20" i="112"/>
  <c r="AG20" i="112"/>
  <c r="AZ18" i="38"/>
  <c r="AR16" i="40"/>
  <c r="AR12" i="40"/>
  <c r="AR15" i="40"/>
  <c r="AR14" i="40"/>
  <c r="AR13" i="40"/>
  <c r="AR17" i="40"/>
  <c r="AR11" i="40"/>
  <c r="AR10" i="40"/>
  <c r="AY13" i="112"/>
  <c r="AX13" i="112"/>
  <c r="AA22" i="32"/>
  <c r="AQ22" i="43"/>
  <c r="AQ19" i="43"/>
  <c r="AQ20" i="43"/>
  <c r="AQ18" i="43"/>
  <c r="AQ21" i="43"/>
  <c r="AQ17" i="112"/>
  <c r="AP17" i="112"/>
  <c r="AQ16" i="112"/>
  <c r="AP16" i="112"/>
  <c r="AX19" i="112"/>
  <c r="AY19" i="112"/>
  <c r="AY17" i="112"/>
  <c r="AX17" i="112"/>
  <c r="AX16" i="112"/>
  <c r="AY16" i="112"/>
  <c r="AF21" i="112"/>
  <c r="AG21" i="112"/>
  <c r="AQ15" i="43"/>
  <c r="AQ11" i="43"/>
  <c r="AQ16" i="43"/>
  <c r="AQ12" i="43"/>
  <c r="AQ14" i="43"/>
  <c r="AQ10" i="43"/>
  <c r="AQ17" i="43"/>
  <c r="AQ13" i="43"/>
  <c r="BB22" i="38"/>
  <c r="BA22" i="38"/>
  <c r="AF17" i="40"/>
  <c r="AF15" i="40"/>
  <c r="AF11" i="40"/>
  <c r="AF16" i="40"/>
  <c r="AF14" i="40"/>
  <c r="AF13" i="40"/>
  <c r="AF12" i="40"/>
  <c r="AF10" i="40"/>
  <c r="W21" i="31"/>
  <c r="AP15" i="112"/>
  <c r="AQ15" i="112"/>
  <c r="AX21" i="112"/>
  <c r="AY21" i="112"/>
  <c r="AY10" i="112"/>
  <c r="AX10" i="112"/>
  <c r="X17" i="46"/>
  <c r="X15" i="46"/>
  <c r="X13" i="46"/>
  <c r="X11" i="46"/>
  <c r="X10" i="46"/>
  <c r="X12" i="46"/>
  <c r="X14" i="46"/>
  <c r="X16" i="46"/>
  <c r="AS17" i="38"/>
  <c r="AS13" i="38"/>
  <c r="AS16" i="38"/>
  <c r="AS15" i="38"/>
  <c r="AS14" i="38"/>
  <c r="AS12" i="38"/>
  <c r="AS11" i="38"/>
  <c r="AS10" i="38"/>
  <c r="AF19" i="112"/>
  <c r="AG19" i="112"/>
  <c r="AE14" i="43"/>
  <c r="AE10" i="43"/>
  <c r="AE15" i="43"/>
  <c r="AE11" i="43"/>
  <c r="AE17" i="43"/>
  <c r="AE13" i="43"/>
  <c r="AE16" i="43"/>
  <c r="AE12" i="43"/>
  <c r="W19" i="31"/>
  <c r="AQ14" i="112"/>
  <c r="AP14" i="112"/>
  <c r="AQ12" i="112"/>
  <c r="AP12" i="112"/>
  <c r="W17" i="88"/>
  <c r="W15" i="88"/>
  <c r="W13" i="88"/>
  <c r="W11" i="88"/>
  <c r="W16" i="88"/>
  <c r="W14" i="88"/>
  <c r="W12" i="88"/>
  <c r="W10" i="88"/>
  <c r="AQ10" i="112"/>
  <c r="AP10" i="112"/>
  <c r="AQ11" i="112"/>
  <c r="AP11" i="112"/>
  <c r="AX20" i="112"/>
  <c r="AY20" i="112"/>
  <c r="AY14" i="112"/>
  <c r="AX14" i="112"/>
  <c r="AY15" i="112"/>
  <c r="AX15" i="112"/>
  <c r="AI20" i="38"/>
  <c r="AI21" i="38"/>
  <c r="AI19" i="38"/>
  <c r="AI18" i="38"/>
  <c r="AI22" i="38"/>
  <c r="AP22" i="112"/>
  <c r="AQ22" i="112"/>
  <c r="AF18" i="112"/>
  <c r="AG18" i="112"/>
  <c r="AF22" i="112"/>
  <c r="AG22" i="112"/>
  <c r="AF21" i="40"/>
  <c r="AF19" i="40"/>
  <c r="AF18" i="40"/>
  <c r="AF22" i="40"/>
  <c r="AF20" i="40"/>
  <c r="AS21" i="38"/>
  <c r="AS18" i="38"/>
  <c r="AS19" i="38"/>
  <c r="AS22" i="38"/>
  <c r="AS20" i="38"/>
  <c r="AE22" i="43"/>
  <c r="AE18" i="43"/>
  <c r="AE19" i="43"/>
  <c r="AE21" i="43"/>
  <c r="AE20" i="43"/>
  <c r="AR22" i="40"/>
  <c r="AR18" i="40"/>
  <c r="AR20" i="40"/>
  <c r="AR21" i="40"/>
  <c r="AR19" i="40"/>
  <c r="AI16" i="38"/>
  <c r="AI12" i="38"/>
  <c r="AI17" i="38"/>
  <c r="AI15" i="38"/>
  <c r="AI14" i="38"/>
  <c r="AI13" i="38"/>
  <c r="AI11" i="38"/>
  <c r="AG19" i="34" l="1"/>
  <c r="AG21" i="34"/>
  <c r="AG20" i="34"/>
  <c r="AF15" i="112"/>
  <c r="AK10" i="38"/>
  <c r="AJ10" i="38"/>
  <c r="AF11" i="112"/>
  <c r="AF12" i="112"/>
  <c r="W21" i="33"/>
  <c r="W20" i="33"/>
  <c r="W22" i="33"/>
  <c r="W19" i="33"/>
  <c r="W18" i="33"/>
  <c r="W17" i="33"/>
  <c r="W11" i="33"/>
  <c r="W15" i="33"/>
  <c r="W12" i="33"/>
  <c r="W10" i="33"/>
  <c r="W16" i="33"/>
  <c r="W14" i="33"/>
  <c r="W13" i="33"/>
  <c r="BB21" i="38"/>
  <c r="AF16" i="112"/>
  <c r="AF17" i="112"/>
  <c r="AF14" i="112"/>
  <c r="AF10" i="112"/>
  <c r="BB19" i="38"/>
  <c r="AF13" i="112"/>
  <c r="AK11" i="38"/>
  <c r="AJ11" i="38"/>
  <c r="AT22" i="40"/>
  <c r="AU22" i="40"/>
  <c r="AS22" i="40"/>
  <c r="AT22" i="38"/>
  <c r="AU22" i="38"/>
  <c r="AH21" i="40"/>
  <c r="AI21" i="40"/>
  <c r="AG21" i="40"/>
  <c r="AK18" i="38"/>
  <c r="AJ18" i="38"/>
  <c r="Y12" i="88"/>
  <c r="X12" i="88"/>
  <c r="AF15" i="43"/>
  <c r="AG15" i="43"/>
  <c r="AH15" i="43"/>
  <c r="AU11" i="38"/>
  <c r="AT11" i="38"/>
  <c r="Z14" i="46"/>
  <c r="Y14" i="46"/>
  <c r="AH11" i="40"/>
  <c r="AG11" i="40"/>
  <c r="AI11" i="40"/>
  <c r="AT19" i="43"/>
  <c r="AR19" i="43"/>
  <c r="AS19" i="43"/>
  <c r="AU11" i="40"/>
  <c r="AT11" i="40"/>
  <c r="AS11" i="40"/>
  <c r="BC15" i="43"/>
  <c r="BB15" i="43"/>
  <c r="BA15" i="43"/>
  <c r="BB10" i="38"/>
  <c r="BA10" i="38"/>
  <c r="AJ13" i="38"/>
  <c r="AK13" i="38"/>
  <c r="AT20" i="40"/>
  <c r="AU20" i="40"/>
  <c r="AS20" i="40"/>
  <c r="AH18" i="43"/>
  <c r="AF18" i="43"/>
  <c r="AG18" i="43"/>
  <c r="AG18" i="40"/>
  <c r="AI18" i="40"/>
  <c r="AH18" i="40"/>
  <c r="AK14" i="38"/>
  <c r="AJ14" i="38"/>
  <c r="AJ16" i="38"/>
  <c r="AK16" i="38"/>
  <c r="AT18" i="40"/>
  <c r="AU18" i="40"/>
  <c r="AS18" i="40"/>
  <c r="AG20" i="43"/>
  <c r="AF20" i="43"/>
  <c r="AH20" i="43"/>
  <c r="AH22" i="43"/>
  <c r="AF22" i="43"/>
  <c r="AG22" i="43"/>
  <c r="AU20" i="38"/>
  <c r="AT20" i="38"/>
  <c r="AU21" i="38"/>
  <c r="AT21" i="38"/>
  <c r="AH19" i="40"/>
  <c r="AI19" i="40"/>
  <c r="AG19" i="40"/>
  <c r="AK22" i="38"/>
  <c r="AJ22" i="38"/>
  <c r="AK20" i="38"/>
  <c r="AJ20" i="38"/>
  <c r="Y10" i="88"/>
  <c r="X10" i="88"/>
  <c r="X11" i="88"/>
  <c r="Y11" i="88"/>
  <c r="AG12" i="43"/>
  <c r="AF12" i="43"/>
  <c r="AH12" i="43"/>
  <c r="AF11" i="43"/>
  <c r="AG11" i="43"/>
  <c r="AH11" i="43"/>
  <c r="AT10" i="38"/>
  <c r="AU10" i="38"/>
  <c r="AU15" i="38"/>
  <c r="AT15" i="38"/>
  <c r="Z16" i="46"/>
  <c r="Y16" i="46"/>
  <c r="Y11" i="46"/>
  <c r="Z11" i="46"/>
  <c r="AI10" i="40"/>
  <c r="AH10" i="40"/>
  <c r="AG10" i="40"/>
  <c r="AG16" i="40"/>
  <c r="AI16" i="40"/>
  <c r="AH16" i="40"/>
  <c r="AT14" i="43"/>
  <c r="AS14" i="43"/>
  <c r="AR14" i="43"/>
  <c r="AT15" i="43"/>
  <c r="AR15" i="43"/>
  <c r="AS15" i="43"/>
  <c r="AR20" i="43"/>
  <c r="AS20" i="43"/>
  <c r="AT20" i="43"/>
  <c r="AT10" i="40"/>
  <c r="AU10" i="40"/>
  <c r="AS10" i="40"/>
  <c r="AT14" i="40"/>
  <c r="AS14" i="40"/>
  <c r="AU14" i="40"/>
  <c r="BC11" i="43"/>
  <c r="BB11" i="43"/>
  <c r="BA11" i="43"/>
  <c r="BC12" i="43"/>
  <c r="BA12" i="43"/>
  <c r="BB12" i="43"/>
  <c r="BD22" i="40"/>
  <c r="BB22" i="40"/>
  <c r="BC22" i="40"/>
  <c r="BA11" i="38"/>
  <c r="BB11" i="38"/>
  <c r="BA17" i="38"/>
  <c r="BB17" i="38"/>
  <c r="BC11" i="40"/>
  <c r="BD11" i="40"/>
  <c r="BB11" i="40"/>
  <c r="BD16" i="40"/>
  <c r="BB16" i="40"/>
  <c r="BC16" i="40"/>
  <c r="BC19" i="43"/>
  <c r="BB19" i="43"/>
  <c r="BA19" i="43"/>
  <c r="AS19" i="40"/>
  <c r="AU19" i="40"/>
  <c r="AT19" i="40"/>
  <c r="AH21" i="43"/>
  <c r="AG21" i="43"/>
  <c r="AF21" i="43"/>
  <c r="AI20" i="40"/>
  <c r="AG20" i="40"/>
  <c r="AH20" i="40"/>
  <c r="X13" i="88"/>
  <c r="Y13" i="88"/>
  <c r="AG16" i="43"/>
  <c r="AF16" i="43"/>
  <c r="AH16" i="43"/>
  <c r="AT16" i="38"/>
  <c r="AU16" i="38"/>
  <c r="AG12" i="40"/>
  <c r="AH12" i="40"/>
  <c r="AI12" i="40"/>
  <c r="AR12" i="43"/>
  <c r="AS12" i="43"/>
  <c r="AT12" i="43"/>
  <c r="BC16" i="43"/>
  <c r="BA16" i="43"/>
  <c r="BB16" i="43"/>
  <c r="BC21" i="40"/>
  <c r="BD21" i="40"/>
  <c r="BB21" i="40"/>
  <c r="BD12" i="40"/>
  <c r="BC12" i="40"/>
  <c r="BB12" i="40"/>
  <c r="BA21" i="43"/>
  <c r="BB21" i="43"/>
  <c r="BC21" i="43"/>
  <c r="AJ17" i="38"/>
  <c r="AK17" i="38"/>
  <c r="AU21" i="40"/>
  <c r="AS21" i="40"/>
  <c r="AT21" i="40"/>
  <c r="AF19" i="43"/>
  <c r="AG19" i="43"/>
  <c r="AH19" i="43"/>
  <c r="AU19" i="38"/>
  <c r="AT19" i="38"/>
  <c r="AG22" i="40"/>
  <c r="AI22" i="40"/>
  <c r="AH22" i="40"/>
  <c r="AJ19" i="38"/>
  <c r="AK19" i="38"/>
  <c r="Y14" i="88"/>
  <c r="X14" i="88"/>
  <c r="X15" i="88"/>
  <c r="Y15" i="88"/>
  <c r="AH13" i="43"/>
  <c r="AG13" i="43"/>
  <c r="AF13" i="43"/>
  <c r="AH10" i="43"/>
  <c r="AF10" i="43"/>
  <c r="AG10" i="43"/>
  <c r="AU12" i="38"/>
  <c r="AT12" i="38"/>
  <c r="AU13" i="38"/>
  <c r="AT13" i="38"/>
  <c r="Z12" i="46"/>
  <c r="Y12" i="46"/>
  <c r="Y15" i="46"/>
  <c r="Z15" i="46"/>
  <c r="AH13" i="40"/>
  <c r="AG13" i="40"/>
  <c r="AI13" i="40"/>
  <c r="AG15" i="40"/>
  <c r="AI15" i="40"/>
  <c r="AH15" i="40"/>
  <c r="AS17" i="43"/>
  <c r="AR17" i="43"/>
  <c r="AT17" i="43"/>
  <c r="AR16" i="43"/>
  <c r="AS16" i="43"/>
  <c r="AT16" i="43"/>
  <c r="AS21" i="43"/>
  <c r="AR21" i="43"/>
  <c r="AT21" i="43"/>
  <c r="AS22" i="43"/>
  <c r="AR22" i="43"/>
  <c r="AT22" i="43"/>
  <c r="W22" i="31"/>
  <c r="AU17" i="40"/>
  <c r="AS17" i="40"/>
  <c r="AT17" i="40"/>
  <c r="AT12" i="40"/>
  <c r="AS12" i="40"/>
  <c r="AU12" i="40"/>
  <c r="BB10" i="43"/>
  <c r="BA10" i="43"/>
  <c r="BC10" i="43"/>
  <c r="BA13" i="43"/>
  <c r="BB13" i="43"/>
  <c r="BC13" i="43"/>
  <c r="BD18" i="40"/>
  <c r="BB18" i="40"/>
  <c r="BC18" i="40"/>
  <c r="BC19" i="40"/>
  <c r="BD19" i="40"/>
  <c r="BB19" i="40"/>
  <c r="BA15" i="38"/>
  <c r="BB15" i="38"/>
  <c r="BB14" i="38"/>
  <c r="BA14" i="38"/>
  <c r="BB14" i="40"/>
  <c r="BC14" i="40"/>
  <c r="BD14" i="40"/>
  <c r="BC17" i="40"/>
  <c r="BD17" i="40"/>
  <c r="BB17" i="40"/>
  <c r="BA22" i="43"/>
  <c r="BB22" i="43"/>
  <c r="BC22" i="43"/>
  <c r="AJ15" i="38"/>
  <c r="AK15" i="38"/>
  <c r="Y13" i="46"/>
  <c r="Z13" i="46"/>
  <c r="AS13" i="43"/>
  <c r="AR13" i="43"/>
  <c r="AT13" i="43"/>
  <c r="AU15" i="40"/>
  <c r="AS15" i="40"/>
  <c r="AT15" i="40"/>
  <c r="BA18" i="38"/>
  <c r="BB18" i="38"/>
  <c r="BB12" i="38"/>
  <c r="BA12" i="38"/>
  <c r="BC13" i="40"/>
  <c r="BB13" i="40"/>
  <c r="BD13" i="40"/>
  <c r="AK12" i="38"/>
  <c r="AJ12" i="38"/>
  <c r="AT18" i="38"/>
  <c r="AU18" i="38"/>
  <c r="AJ21" i="38"/>
  <c r="AK21" i="38"/>
  <c r="Y16" i="88"/>
  <c r="X16" i="88"/>
  <c r="X17" i="88"/>
  <c r="Y17" i="88"/>
  <c r="AH17" i="43"/>
  <c r="AG17" i="43"/>
  <c r="AF17" i="43"/>
  <c r="AH14" i="43"/>
  <c r="AF14" i="43"/>
  <c r="AG14" i="43"/>
  <c r="AT14" i="38"/>
  <c r="AU14" i="38"/>
  <c r="AT17" i="38"/>
  <c r="AU17" i="38"/>
  <c r="Z10" i="46"/>
  <c r="Y10" i="46"/>
  <c r="Y17" i="46"/>
  <c r="Z17" i="46"/>
  <c r="AI14" i="40"/>
  <c r="AG14" i="40"/>
  <c r="AH14" i="40"/>
  <c r="AH17" i="40"/>
  <c r="AG17" i="40"/>
  <c r="AI17" i="40"/>
  <c r="AT10" i="43"/>
  <c r="AS10" i="43"/>
  <c r="AR10" i="43"/>
  <c r="AT11" i="43"/>
  <c r="AR11" i="43"/>
  <c r="AS11" i="43"/>
  <c r="AT18" i="43"/>
  <c r="AS18" i="43"/>
  <c r="AR18" i="43"/>
  <c r="AS13" i="40"/>
  <c r="AT13" i="40"/>
  <c r="AU13" i="40"/>
  <c r="AS16" i="40"/>
  <c r="AU16" i="40"/>
  <c r="AT16" i="40"/>
  <c r="BB14" i="43"/>
  <c r="BA14" i="43"/>
  <c r="BC14" i="43"/>
  <c r="BA17" i="43"/>
  <c r="BB17" i="43"/>
  <c r="BC17" i="43"/>
  <c r="BB20" i="40"/>
  <c r="BD20" i="40"/>
  <c r="BC20" i="40"/>
  <c r="BB13" i="38"/>
  <c r="BA13" i="38"/>
  <c r="BB16" i="38"/>
  <c r="BA16" i="38"/>
  <c r="BB20" i="38"/>
  <c r="BA20" i="38"/>
  <c r="BB10" i="40"/>
  <c r="BD10" i="40"/>
  <c r="BC10" i="40"/>
  <c r="BC15" i="40"/>
  <c r="BB15" i="40"/>
  <c r="BD15" i="40"/>
  <c r="BB18" i="43"/>
  <c r="BA18" i="43"/>
  <c r="BC18" i="43"/>
  <c r="BC20" i="43"/>
  <c r="BA20" i="43"/>
  <c r="BB20" i="43"/>
  <c r="AG22" i="34" l="1"/>
  <c r="V22" i="32"/>
  <c r="V19" i="32"/>
  <c r="V20" i="32"/>
  <c r="V18" i="32"/>
  <c r="V21" i="32"/>
  <c r="Y10" i="33"/>
  <c r="X10" i="33"/>
  <c r="Y17" i="33"/>
  <c r="X17" i="33"/>
  <c r="Y20" i="33"/>
  <c r="X20" i="33"/>
  <c r="Y13" i="33"/>
  <c r="X13" i="33"/>
  <c r="X12" i="33"/>
  <c r="Y12" i="33"/>
  <c r="Y18" i="33"/>
  <c r="X18" i="33"/>
  <c r="Y21" i="33"/>
  <c r="X21" i="33"/>
  <c r="Y14" i="33"/>
  <c r="X14" i="33"/>
  <c r="X15" i="33"/>
  <c r="Y15" i="33"/>
  <c r="Y19" i="33"/>
  <c r="X19" i="33"/>
  <c r="V15" i="32"/>
  <c r="V12" i="32"/>
  <c r="V10" i="32"/>
  <c r="V16" i="32"/>
  <c r="V14" i="32"/>
  <c r="V17" i="32"/>
  <c r="V11" i="32"/>
  <c r="V13" i="32"/>
  <c r="X16" i="33"/>
  <c r="Y16" i="33"/>
  <c r="X11" i="33"/>
  <c r="Y11" i="33"/>
  <c r="Y22" i="33"/>
  <c r="X22" i="33"/>
  <c r="AB18" i="34" l="1"/>
  <c r="AB21" i="34"/>
  <c r="AB19" i="34"/>
  <c r="AB20" i="34"/>
  <c r="AB22" i="34"/>
  <c r="AB14" i="34"/>
  <c r="AB17" i="34"/>
  <c r="AB15" i="34"/>
  <c r="AB11" i="34"/>
  <c r="AB13" i="34"/>
  <c r="AB12" i="34"/>
  <c r="AB16" i="34"/>
  <c r="AB10" i="34"/>
  <c r="X11" i="32"/>
  <c r="W11" i="32"/>
  <c r="X10" i="32"/>
  <c r="W10" i="32"/>
  <c r="W18" i="32"/>
  <c r="X18" i="32"/>
  <c r="W17" i="32"/>
  <c r="X17" i="32"/>
  <c r="W12" i="32"/>
  <c r="X12" i="32"/>
  <c r="X20" i="32"/>
  <c r="W20" i="32"/>
  <c r="X14" i="32"/>
  <c r="W14" i="32"/>
  <c r="X15" i="32"/>
  <c r="W15" i="32"/>
  <c r="W19" i="32"/>
  <c r="X19" i="32"/>
  <c r="W13" i="32"/>
  <c r="X13" i="32"/>
  <c r="W16" i="32"/>
  <c r="X16" i="32"/>
  <c r="X21" i="32"/>
  <c r="W21" i="32"/>
  <c r="W22" i="32"/>
  <c r="X22" i="32"/>
  <c r="R15" i="31"/>
  <c r="R11" i="31"/>
  <c r="R16" i="31"/>
  <c r="R12" i="31"/>
  <c r="R17" i="31"/>
  <c r="R14" i="31"/>
  <c r="R13" i="31"/>
  <c r="R10" i="31"/>
  <c r="R21" i="31"/>
  <c r="R22" i="31"/>
  <c r="R19" i="31"/>
  <c r="R20" i="31"/>
  <c r="R18" i="31"/>
  <c r="AD16" i="34" l="1"/>
  <c r="AC16" i="34"/>
  <c r="AC15" i="34"/>
  <c r="AD15" i="34"/>
  <c r="AC20" i="34"/>
  <c r="AD20" i="34"/>
  <c r="AD12" i="34"/>
  <c r="AC12" i="34"/>
  <c r="AC17" i="34"/>
  <c r="AD17" i="34"/>
  <c r="AC19" i="34"/>
  <c r="AD19" i="34"/>
  <c r="AD13" i="34"/>
  <c r="AC13" i="34"/>
  <c r="AD14" i="34"/>
  <c r="AC14" i="34"/>
  <c r="AC21" i="34"/>
  <c r="AD21" i="34"/>
  <c r="AC10" i="34"/>
  <c r="AD10" i="34"/>
  <c r="AC11" i="34"/>
  <c r="AD11" i="34"/>
  <c r="AC22" i="34"/>
  <c r="AD22" i="34"/>
  <c r="AD18" i="34"/>
  <c r="AC18" i="34"/>
  <c r="T18" i="31"/>
  <c r="S18" i="31"/>
  <c r="S21" i="31"/>
  <c r="T21" i="31"/>
  <c r="T14" i="31"/>
  <c r="S14" i="31"/>
  <c r="T11" i="31"/>
  <c r="S11" i="31"/>
  <c r="S20" i="31"/>
  <c r="T20" i="31"/>
  <c r="S17" i="31"/>
  <c r="T17" i="31"/>
  <c r="T15" i="31"/>
  <c r="S15" i="31"/>
  <c r="T19" i="31"/>
  <c r="S19" i="31"/>
  <c r="T10" i="31"/>
  <c r="S10" i="31"/>
  <c r="T12" i="31"/>
  <c r="S12" i="31"/>
  <c r="T22" i="31"/>
  <c r="S22" i="31"/>
  <c r="S13" i="31"/>
  <c r="T13" i="31"/>
  <c r="T16" i="31"/>
  <c r="S16" i="31"/>
  <c r="BE28" i="41" l="1"/>
  <c r="BE30" i="41"/>
  <c r="BE31" i="41" l="1"/>
  <c r="BD31" i="41" l="1"/>
  <c r="BD30" i="41"/>
  <c r="BD28" i="41"/>
  <c r="BC30" i="41" l="1"/>
  <c r="BC28" i="41"/>
  <c r="BC31" i="41" l="1"/>
</calcChain>
</file>

<file path=xl/sharedStrings.xml><?xml version="1.0" encoding="utf-8"?>
<sst xmlns="http://schemas.openxmlformats.org/spreadsheetml/2006/main" count="1186" uniqueCount="226">
  <si>
    <t>England</t>
  </si>
  <si>
    <t>Wales</t>
  </si>
  <si>
    <t>Scotland</t>
  </si>
  <si>
    <t>Great Britain</t>
  </si>
  <si>
    <t>Total</t>
  </si>
  <si>
    <t>South West England</t>
  </si>
  <si>
    <t>West Midlands</t>
  </si>
  <si>
    <t>North West England</t>
  </si>
  <si>
    <t>North East England</t>
  </si>
  <si>
    <t>East Midlands</t>
  </si>
  <si>
    <t>Urban</t>
  </si>
  <si>
    <t>Rural</t>
  </si>
  <si>
    <t>South East and London</t>
  </si>
  <si>
    <t>North Scotland</t>
  </si>
  <si>
    <t>North East Scotland</t>
  </si>
  <si>
    <t>East Scotland</t>
  </si>
  <si>
    <t>South Scotland</t>
  </si>
  <si>
    <t>West Scotland</t>
  </si>
  <si>
    <t>East England</t>
  </si>
  <si>
    <t>Linear groups</t>
  </si>
  <si>
    <t>Hedgerow trees</t>
  </si>
  <si>
    <t>Lone boundary trees</t>
  </si>
  <si>
    <t>Lone trees in open land</t>
  </si>
  <si>
    <t>% of land area</t>
  </si>
  <si>
    <t>Yorkshire and the Humber</t>
  </si>
  <si>
    <t>Total for all lone and hedgerow trees</t>
  </si>
  <si>
    <t>Area of hedgerows</t>
  </si>
  <si>
    <t>NFI woodland</t>
  </si>
  <si>
    <t>Lone trees</t>
  </si>
  <si>
    <t>Non-linear groups</t>
  </si>
  <si>
    <t>Total length of hedgerows</t>
  </si>
  <si>
    <t>Eastern England</t>
  </si>
  <si>
    <t>No. of
features
'000</t>
  </si>
  <si>
    <t>Table 1</t>
  </si>
  <si>
    <t>(000 ha)</t>
  </si>
  <si>
    <t>SE%</t>
  </si>
  <si>
    <t>Table 2</t>
  </si>
  <si>
    <t>Total number of features</t>
  </si>
  <si>
    <t>Table 5</t>
  </si>
  <si>
    <t>Region</t>
  </si>
  <si>
    <t>Table 6</t>
  </si>
  <si>
    <t>Table 7</t>
  </si>
  <si>
    <t>Table 8</t>
  </si>
  <si>
    <t>Table 10</t>
  </si>
  <si>
    <t>Table 11</t>
  </si>
  <si>
    <t>Table 12</t>
  </si>
  <si>
    <t>Table 13</t>
  </si>
  <si>
    <t>Table 14</t>
  </si>
  <si>
    <t>Table 15</t>
  </si>
  <si>
    <t>Table 16</t>
  </si>
  <si>
    <t>Table 17</t>
  </si>
  <si>
    <t>Table 18</t>
  </si>
  <si>
    <t>Table 19</t>
  </si>
  <si>
    <t>Table 20</t>
  </si>
  <si>
    <t>(000 km)</t>
  </si>
  <si>
    <t>Table 21</t>
  </si>
  <si>
    <t>Table 22</t>
  </si>
  <si>
    <r>
      <t>m</t>
    </r>
    <r>
      <rPr>
        <vertAlign val="superscript"/>
        <sz val="12"/>
        <color theme="0"/>
        <rFont val="Verdana"/>
        <family val="2"/>
      </rPr>
      <t>2</t>
    </r>
  </si>
  <si>
    <t>Table 4</t>
  </si>
  <si>
    <t>Mapped NFI 
(2013)</t>
  </si>
  <si>
    <t>% of 
land area</t>
  </si>
  <si>
    <t>Table 23</t>
  </si>
  <si>
    <t>Table 24</t>
  </si>
  <si>
    <t>Table 25</t>
  </si>
  <si>
    <t>Length of hedgerows</t>
  </si>
  <si>
    <t>Groups of trees</t>
  </si>
  <si>
    <t>Total groups of trees</t>
  </si>
  <si>
    <t>New NFI</t>
  </si>
  <si>
    <t>-</t>
  </si>
  <si>
    <t>Tables in main text</t>
  </si>
  <si>
    <t>Go to Table 4</t>
  </si>
  <si>
    <t>Go to Table 5</t>
  </si>
  <si>
    <t>Go to Table 6</t>
  </si>
  <si>
    <t>Go to Table 7</t>
  </si>
  <si>
    <t>Go to Table 8</t>
  </si>
  <si>
    <t>Go to Table 9</t>
  </si>
  <si>
    <t>Go to Table 10</t>
  </si>
  <si>
    <t>Go to Table 11</t>
  </si>
  <si>
    <t>Go to Table 12</t>
  </si>
  <si>
    <t>Go to Table 13</t>
  </si>
  <si>
    <t>Go to Table 14</t>
  </si>
  <si>
    <t>Go to Table 15</t>
  </si>
  <si>
    <t>Go to Table 16</t>
  </si>
  <si>
    <t>Go to Table 17</t>
  </si>
  <si>
    <t>Go to Table 18</t>
  </si>
  <si>
    <t>Go to Table 19</t>
  </si>
  <si>
    <t>Go to Table 20</t>
  </si>
  <si>
    <t>Go to Table 21</t>
  </si>
  <si>
    <t>Figures in main text</t>
  </si>
  <si>
    <t>Figure 1</t>
  </si>
  <si>
    <t>Go to Table 1</t>
  </si>
  <si>
    <t>Go to Table 2</t>
  </si>
  <si>
    <t>Return to Index tab</t>
  </si>
  <si>
    <t>Figure 20</t>
  </si>
  <si>
    <t>Figure 23</t>
  </si>
  <si>
    <t>Figure 24</t>
  </si>
  <si>
    <t>Go to Table 22</t>
  </si>
  <si>
    <t>Figure 25</t>
  </si>
  <si>
    <t>Figure 27</t>
  </si>
  <si>
    <t>Figure 33</t>
  </si>
  <si>
    <t>Figure 34</t>
  </si>
  <si>
    <t>Figure 35</t>
  </si>
  <si>
    <t>Figure 36</t>
  </si>
  <si>
    <t>Figure 37</t>
  </si>
  <si>
    <t>Figure 38</t>
  </si>
  <si>
    <t>Figure 39</t>
  </si>
  <si>
    <t>Figure 40</t>
  </si>
  <si>
    <t>Figure 41</t>
  </si>
  <si>
    <t>Go to Table 23</t>
  </si>
  <si>
    <t>Go to Table 24</t>
  </si>
  <si>
    <t>Go to Table 25</t>
  </si>
  <si>
    <t>Total NFI woodland</t>
  </si>
  <si>
    <t>Hedgerow groups</t>
  </si>
  <si>
    <t>Summary areas of woodlands and categories of tree cover outside woodland</t>
  </si>
  <si>
    <t>Areas of canopies of hedgerow tree features</t>
  </si>
  <si>
    <t xml:space="preserve">Areas of groups of trees </t>
  </si>
  <si>
    <t>Areas of canopies of lone trees</t>
  </si>
  <si>
    <t>Linear small woods</t>
  </si>
  <si>
    <t>Non-linear small woods</t>
  </si>
  <si>
    <t>Total small woods</t>
  </si>
  <si>
    <t>Small woods mean feature sizes</t>
  </si>
  <si>
    <t>Small woods</t>
  </si>
  <si>
    <t>Hand-mapped sample</t>
  </si>
  <si>
    <t>Fieldwork sub-sample</t>
  </si>
  <si>
    <t>England and Wales</t>
  </si>
  <si>
    <t>Areas of NFI woodland outside the 2013 NFI map</t>
  </si>
  <si>
    <t>Total unmapped NFI area</t>
  </si>
  <si>
    <t>Additional NFI</t>
  </si>
  <si>
    <t>Expanded NFI</t>
  </si>
  <si>
    <t>Total unmapped NFI</t>
  </si>
  <si>
    <t>Missed NFI</t>
  </si>
  <si>
    <t>No. of
sample squares containing:</t>
  </si>
  <si>
    <t>Total no. of
sample squares</t>
  </si>
  <si>
    <t>Yorkshire &amp; the Humber</t>
  </si>
  <si>
    <t>ha</t>
  </si>
  <si>
    <t>Non-Linear groups</t>
  </si>
  <si>
    <t>Area of features on land over 200m</t>
  </si>
  <si>
    <t>Area of features on land below 200m</t>
  </si>
  <si>
    <t>%</t>
  </si>
  <si>
    <t>Total land area</t>
  </si>
  <si>
    <t>Tree cover outside woodland</t>
  </si>
  <si>
    <t>Land
category</t>
  </si>
  <si>
    <t>Country/Land
category</t>
  </si>
  <si>
    <t>S.E. England &amp; London</t>
  </si>
  <si>
    <t>Yorks. and the Humber</t>
  </si>
  <si>
    <t>Total area of woodland and tree cover</t>
  </si>
  <si>
    <t>Total woodland area</t>
  </si>
  <si>
    <t>No. of features
'000</t>
  </si>
  <si>
    <t>Total hedgerow tree features</t>
  </si>
  <si>
    <t>Rural total land area</t>
  </si>
  <si>
    <t>Rural NFI woodland</t>
  </si>
  <si>
    <t>Rural tree cover outside woodland</t>
  </si>
  <si>
    <t>Total area of rural woodland and tree cover</t>
  </si>
  <si>
    <t>Urban total land area</t>
  </si>
  <si>
    <t>Urban NFI woodland</t>
  </si>
  <si>
    <t>Urban tree cover outside woodland</t>
  </si>
  <si>
    <t>Total area of urban woodland and tree cover</t>
  </si>
  <si>
    <t>Areas of woodland and tree cover outside woodland as a % of total land area</t>
  </si>
  <si>
    <t>NFI woodland area, extra NFI and new NFI woodland by country, urban and rural</t>
  </si>
  <si>
    <t>Areas of woodland and tree cover outside woodland</t>
  </si>
  <si>
    <t>Rural areas of woodland and tree cover outside woodland</t>
  </si>
  <si>
    <t>Urban areas of woodland and tree cover outside woodland</t>
  </si>
  <si>
    <t>Areas of major categories of tree cover outside woodland</t>
  </si>
  <si>
    <t>Table 9</t>
  </si>
  <si>
    <t>Numbers of features of major categories of trees outside woodland</t>
  </si>
  <si>
    <t>Mean sizes of non-woodland tree features</t>
  </si>
  <si>
    <t xml:space="preserve">Areas of small woods and sub-categories </t>
  </si>
  <si>
    <t xml:space="preserve">Total number of small woods features including sub-categories </t>
  </si>
  <si>
    <t>Number of groups of trees including linear and non-linear categories</t>
  </si>
  <si>
    <t xml:space="preserve">Mean sizes of groups of trees </t>
  </si>
  <si>
    <t>Number of lone trees</t>
  </si>
  <si>
    <t xml:space="preserve">Mean sizes of lone trees </t>
  </si>
  <si>
    <t>Areas of hedgerows by country and region</t>
  </si>
  <si>
    <t>Areas of hedgerows by country and rural and urban land categories</t>
  </si>
  <si>
    <t>Length of hedgerows by country and rural and urban land categories</t>
  </si>
  <si>
    <t>Table 26</t>
  </si>
  <si>
    <t>Upland and lowland distribution of tree features outside woodland</t>
  </si>
  <si>
    <t>Numbers of hand mapped and fieldwork 1-by-1 Km sample squares</t>
  </si>
  <si>
    <t>Go to Table 26</t>
  </si>
  <si>
    <t>Figure 21</t>
  </si>
  <si>
    <t>Figure 22</t>
  </si>
  <si>
    <t>Figure 28</t>
  </si>
  <si>
    <t>Figure 29</t>
  </si>
  <si>
    <t>Figure 30</t>
  </si>
  <si>
    <t>Figure 31</t>
  </si>
  <si>
    <t>Figure 32</t>
  </si>
  <si>
    <t>Figure 42</t>
  </si>
  <si>
    <t>Figure 43</t>
  </si>
  <si>
    <t>Figure 44</t>
  </si>
  <si>
    <t>Figure 45</t>
  </si>
  <si>
    <t>Figure 46</t>
  </si>
  <si>
    <t>Figure 47</t>
  </si>
  <si>
    <t>Figure 48</t>
  </si>
  <si>
    <t>Figure 49</t>
  </si>
  <si>
    <t>Areas of woodlands and tree cover outside woodland as a percentage of land area</t>
  </si>
  <si>
    <t>NFI woodland area, extra NFI woodland and new NFI woodland areas</t>
  </si>
  <si>
    <t>Number of features of major categories of trees outside woodland</t>
  </si>
  <si>
    <t>Total area of small woods and sub-categories</t>
  </si>
  <si>
    <t>Rural areas of small woods and sub-categories</t>
  </si>
  <si>
    <t>Urban areas of small woods and sub-categories</t>
  </si>
  <si>
    <t>Total number of small woods features including sub-categories</t>
  </si>
  <si>
    <t>Number of small woods features including sub-categories in rural areas</t>
  </si>
  <si>
    <t>Number of small woods features including sub-categories in urban areas</t>
  </si>
  <si>
    <t>Total area of groups of trees and sub-categories</t>
  </si>
  <si>
    <t>Rural areas of groups of trees and sub-categories</t>
  </si>
  <si>
    <t>Urban areas of groups of trees and sub-categories</t>
  </si>
  <si>
    <t>Number of groups of trees including linear and non-linear sub-categories</t>
  </si>
  <si>
    <t>Number of features of groups of trees including sub-categories in rural areas</t>
  </si>
  <si>
    <t>Number of features of groups of trees including sub-categories in urban areas</t>
  </si>
  <si>
    <t>Areas of canopies of lone trees in rural areas</t>
  </si>
  <si>
    <t>Areas of canopies of lone trees in urban areas</t>
  </si>
  <si>
    <t>Number of lone tree features in rural areas</t>
  </si>
  <si>
    <t>Number of lone tree features in urban areas</t>
  </si>
  <si>
    <t>Area of canopies of hedgerow tree features in rural areas</t>
  </si>
  <si>
    <t>Area of canopies of hedgerows tree features in urban areas</t>
  </si>
  <si>
    <t>Tree cover outside woodland in Great Britain</t>
  </si>
  <si>
    <t>National Forest Inventory</t>
  </si>
  <si>
    <t>Areas of woodland and tree cover outside woodland as a % of total land area by country and rural and urban land category</t>
  </si>
  <si>
    <t>Areas of woodland and tree cover outside woodland as a % of total land area by region and rural and urban land category</t>
  </si>
  <si>
    <t>Supplementary Table 1</t>
  </si>
  <si>
    <t>Supplementary Table 2</t>
  </si>
  <si>
    <t>Supplementary Table 3</t>
  </si>
  <si>
    <t>Go to Supplementary Table 3</t>
  </si>
  <si>
    <t>Go to Supplementary Table 2</t>
  </si>
  <si>
    <t>Go to Supplementary Table 1</t>
  </si>
  <si>
    <t>Published April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</si>
</sst>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#,##0.0;\-#,##0.0;&quot;-&quot;"/>
    <numFmt numFmtId="166" formatCode="#,##0;\-#,##0;&quot;-&quot;"/>
    <numFmt numFmtId="167" formatCode="#,##0.00000000000_ ;\-#,##0.00000000000\ "/>
    <numFmt numFmtId="168" formatCode="#,##0.00;\-#,##0.00;&quot;-&quot;"/>
  </numFmts>
  <fonts count="29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sz val="12"/>
      <color theme="0"/>
      <name val="Verdana"/>
      <family val="2"/>
    </font>
    <font>
      <vertAlign val="superscript"/>
      <sz val="12"/>
      <color theme="0"/>
      <name val="Verdana"/>
      <family val="2"/>
    </font>
    <font>
      <i/>
      <sz val="12"/>
      <color theme="0"/>
      <name val="Verdana"/>
      <family val="2"/>
    </font>
    <font>
      <b/>
      <sz val="12"/>
      <color theme="1"/>
      <name val="Verdana"/>
      <family val="2"/>
    </font>
    <font>
      <b/>
      <i/>
      <sz val="12"/>
      <color theme="1"/>
      <name val="Verdana"/>
      <family val="2"/>
    </font>
    <font>
      <sz val="12"/>
      <color theme="1"/>
      <name val="Verdana"/>
      <family val="2"/>
    </font>
    <font>
      <i/>
      <sz val="12"/>
      <color theme="1"/>
      <name val="Verdana"/>
      <family val="2"/>
    </font>
    <font>
      <b/>
      <sz val="12"/>
      <color theme="0"/>
      <name val="Verdana"/>
      <family val="2"/>
    </font>
    <font>
      <sz val="12"/>
      <color rgb="FF004E2E"/>
      <name val="Verdana"/>
      <family val="2"/>
    </font>
    <font>
      <b/>
      <sz val="12"/>
      <color rgb="FF004E2E"/>
      <name val="Verdana"/>
      <family val="2"/>
    </font>
    <font>
      <sz val="12"/>
      <name val="Verdana"/>
      <family val="2"/>
    </font>
    <font>
      <b/>
      <sz val="12"/>
      <color indexed="57"/>
      <name val="Verdana"/>
      <family val="2"/>
    </font>
    <font>
      <sz val="12"/>
      <color rgb="FF074F28"/>
      <name val="Verdana"/>
      <family val="2"/>
    </font>
    <font>
      <b/>
      <sz val="12"/>
      <color indexed="60"/>
      <name val="Verdana"/>
      <family val="2"/>
    </font>
    <font>
      <b/>
      <sz val="12"/>
      <color rgb="FF074F28"/>
      <name val="Verdana"/>
      <family val="2"/>
    </font>
    <font>
      <u/>
      <sz val="10"/>
      <color indexed="12"/>
      <name val="Verdana"/>
      <family val="2"/>
    </font>
    <font>
      <u/>
      <sz val="12"/>
      <color indexed="12"/>
      <name val="Verdana"/>
      <family val="2"/>
    </font>
    <font>
      <sz val="12"/>
      <color indexed="57"/>
      <name val="Verdana"/>
      <family val="2"/>
    </font>
    <font>
      <sz val="12"/>
      <color indexed="12"/>
      <name val="Verdana"/>
      <family val="2"/>
    </font>
    <font>
      <sz val="12"/>
      <color rgb="FFC00000"/>
      <name val="Verdana"/>
      <family val="2"/>
    </font>
    <font>
      <u/>
      <sz val="12"/>
      <color rgb="FF004E2E"/>
      <name val="Verdana"/>
      <family val="2"/>
    </font>
    <font>
      <b/>
      <sz val="12"/>
      <color rgb="FFFF0000"/>
      <name val="Verdana"/>
      <family val="2"/>
    </font>
    <font>
      <sz val="10"/>
      <name val="MS Sans Serif"/>
      <family val="2"/>
    </font>
    <font>
      <sz val="12"/>
      <color rgb="FFFF0000"/>
      <name val="Verdana"/>
      <family val="2"/>
    </font>
    <font>
      <b/>
      <i/>
      <sz val="12"/>
      <color theme="0"/>
      <name val="Verdana"/>
      <family val="2"/>
    </font>
    <font>
      <u/>
      <sz val="14"/>
      <color indexed="12"/>
      <name val="Verdana"/>
      <family val="2"/>
    </font>
    <font>
      <b/>
      <sz val="12"/>
      <color rgb="FF339966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074F28"/>
        <bgColor indexed="64"/>
      </patternFill>
    </fill>
    <fill>
      <patternFill patternType="solid">
        <fgColor rgb="FF3B9946"/>
        <bgColor indexed="64"/>
      </patternFill>
    </fill>
    <fill>
      <patternFill patternType="solid">
        <fgColor rgb="FF1B4E83"/>
        <bgColor indexed="64"/>
      </patternFill>
    </fill>
    <fill>
      <patternFill patternType="solid">
        <fgColor rgb="FFE32E3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57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24" fillId="0" borderId="0"/>
  </cellStyleXfs>
  <cellXfs count="144">
    <xf numFmtId="0" fontId="0" fillId="0" borderId="0" xfId="0"/>
    <xf numFmtId="0" fontId="7" fillId="0" borderId="0" xfId="0" applyFont="1"/>
    <xf numFmtId="166" fontId="8" fillId="2" borderId="2" xfId="0" applyNumberFormat="1" applyFont="1" applyFill="1" applyBorder="1" applyAlignment="1">
      <alignment horizontal="right" vertical="center" indent="1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indent="1"/>
    </xf>
    <xf numFmtId="0" fontId="14" fillId="0" borderId="0" xfId="0" applyFont="1" applyBorder="1" applyAlignment="1">
      <alignment horizontal="left" vertical="center" indent="1"/>
    </xf>
    <xf numFmtId="0" fontId="18" fillId="0" borderId="0" xfId="2" applyFont="1" applyAlignment="1" applyProtection="1">
      <alignment vertical="center"/>
    </xf>
    <xf numFmtId="0" fontId="18" fillId="0" borderId="0" xfId="2" applyFont="1" applyBorder="1" applyAlignment="1" applyProtection="1">
      <alignment vertical="center"/>
    </xf>
    <xf numFmtId="0" fontId="12" fillId="0" borderId="0" xfId="0" applyFont="1" applyAlignment="1">
      <alignment horizontal="right" vertical="center"/>
    </xf>
    <xf numFmtId="0" fontId="19" fillId="0" borderId="0" xfId="0" applyFont="1" applyBorder="1" applyAlignment="1">
      <alignment vertical="center"/>
    </xf>
    <xf numFmtId="0" fontId="20" fillId="0" borderId="0" xfId="2" applyFont="1" applyBorder="1" applyAlignment="1" applyProtection="1">
      <alignment vertical="center"/>
    </xf>
    <xf numFmtId="0" fontId="22" fillId="0" borderId="0" xfId="2" applyFont="1" applyAlignment="1" applyProtection="1">
      <alignment vertical="center"/>
    </xf>
    <xf numFmtId="0" fontId="23" fillId="0" borderId="0" xfId="0" applyFont="1"/>
    <xf numFmtId="0" fontId="2" fillId="5" borderId="2" xfId="0" applyFont="1" applyFill="1" applyBorder="1" applyAlignment="1">
      <alignment horizontal="left" vertical="center" indent="1"/>
    </xf>
    <xf numFmtId="0" fontId="2" fillId="6" borderId="2" xfId="0" applyFont="1" applyFill="1" applyBorder="1" applyAlignment="1">
      <alignment horizontal="left" vertical="center" indent="1"/>
    </xf>
    <xf numFmtId="0" fontId="7" fillId="2" borderId="2" xfId="0" applyFont="1" applyFill="1" applyBorder="1" applyAlignment="1">
      <alignment horizontal="left" vertical="center" indent="1"/>
    </xf>
    <xf numFmtId="0" fontId="2" fillId="7" borderId="2" xfId="0" applyFont="1" applyFill="1" applyBorder="1" applyAlignment="1">
      <alignment horizontal="left" vertical="center" indent="1"/>
    </xf>
    <xf numFmtId="0" fontId="2" fillId="8" borderId="2" xfId="0" applyFont="1" applyFill="1" applyBorder="1" applyAlignment="1">
      <alignment horizontal="left" vertical="center" indent="1"/>
    </xf>
    <xf numFmtId="0" fontId="7" fillId="0" borderId="0" xfId="0" quotePrefix="1" applyFont="1"/>
    <xf numFmtId="0" fontId="7" fillId="0" borderId="0" xfId="0" applyFont="1" applyBorder="1"/>
    <xf numFmtId="0" fontId="7" fillId="0" borderId="2" xfId="0" applyFont="1" applyBorder="1"/>
    <xf numFmtId="0" fontId="7" fillId="0" borderId="0" xfId="0" applyFont="1" applyAlignment="1">
      <alignment vertical="center"/>
    </xf>
    <xf numFmtId="0" fontId="5" fillId="0" borderId="0" xfId="0" applyFont="1"/>
    <xf numFmtId="166" fontId="6" fillId="3" borderId="2" xfId="0" applyNumberFormat="1" applyFont="1" applyFill="1" applyBorder="1" applyAlignment="1">
      <alignment horizontal="right" vertical="center" indent="1"/>
    </xf>
    <xf numFmtId="165" fontId="7" fillId="2" borderId="4" xfId="0" applyNumberFormat="1" applyFont="1" applyFill="1" applyBorder="1" applyAlignment="1">
      <alignment horizontal="right" vertical="center" indent="1"/>
    </xf>
    <xf numFmtId="0" fontId="7" fillId="0" borderId="0" xfId="0" applyFont="1" applyFill="1"/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65" fontId="5" fillId="0" borderId="2" xfId="0" applyNumberFormat="1" applyFont="1" applyFill="1" applyBorder="1" applyAlignment="1">
      <alignment horizontal="right" vertical="center" indent="1"/>
    </xf>
    <xf numFmtId="166" fontId="6" fillId="0" borderId="2" xfId="0" applyNumberFormat="1" applyFont="1" applyFill="1" applyBorder="1" applyAlignment="1">
      <alignment horizontal="right" vertical="center" indent="1"/>
    </xf>
    <xf numFmtId="165" fontId="7" fillId="0" borderId="2" xfId="0" applyNumberFormat="1" applyFont="1" applyFill="1" applyBorder="1" applyAlignment="1">
      <alignment horizontal="right" vertical="center" indent="1"/>
    </xf>
    <xf numFmtId="166" fontId="8" fillId="0" borderId="2" xfId="0" applyNumberFormat="1" applyFont="1" applyFill="1" applyBorder="1" applyAlignment="1">
      <alignment horizontal="right" vertical="center" indent="1"/>
    </xf>
    <xf numFmtId="0" fontId="7" fillId="0" borderId="2" xfId="0" applyFont="1" applyFill="1" applyBorder="1"/>
    <xf numFmtId="0" fontId="2" fillId="0" borderId="2" xfId="0" applyFont="1" applyFill="1" applyBorder="1" applyAlignment="1">
      <alignment horizontal="center" vertical="center"/>
    </xf>
    <xf numFmtId="0" fontId="7" fillId="0" borderId="1" xfId="0" applyFont="1" applyFill="1" applyBorder="1"/>
    <xf numFmtId="0" fontId="2" fillId="0" borderId="2" xfId="0" applyFont="1" applyFill="1" applyBorder="1" applyAlignment="1">
      <alignment horizontal="center" vertical="center" wrapText="1"/>
    </xf>
    <xf numFmtId="165" fontId="7" fillId="0" borderId="0" xfId="0" applyNumberFormat="1" applyFont="1" applyBorder="1"/>
    <xf numFmtId="165" fontId="7" fillId="0" borderId="0" xfId="0" applyNumberFormat="1" applyFont="1" applyFill="1" applyBorder="1" applyAlignment="1">
      <alignment horizontal="right" vertical="center" indent="1"/>
    </xf>
    <xf numFmtId="0" fontId="2" fillId="0" borderId="4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5" fillId="0" borderId="0" xfId="0" applyFont="1"/>
    <xf numFmtId="167" fontId="7" fillId="0" borderId="0" xfId="0" applyNumberFormat="1" applyFont="1"/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indent="1"/>
    </xf>
    <xf numFmtId="0" fontId="7" fillId="0" borderId="2" xfId="0" applyFont="1" applyFill="1" applyBorder="1" applyAlignment="1">
      <alignment horizontal="left" vertical="center" indent="1"/>
    </xf>
    <xf numFmtId="166" fontId="5" fillId="0" borderId="2" xfId="0" applyNumberFormat="1" applyFont="1" applyFill="1" applyBorder="1" applyAlignment="1">
      <alignment horizontal="right" vertical="center" indent="1"/>
    </xf>
    <xf numFmtId="166" fontId="7" fillId="0" borderId="2" xfId="0" applyNumberFormat="1" applyFont="1" applyFill="1" applyBorder="1" applyAlignment="1">
      <alignment horizontal="right" vertical="center" inden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168" fontId="5" fillId="3" borderId="2" xfId="0" applyNumberFormat="1" applyFont="1" applyFill="1" applyBorder="1" applyAlignment="1">
      <alignment horizontal="right" vertical="center" indent="1"/>
    </xf>
    <xf numFmtId="168" fontId="7" fillId="2" borderId="2" xfId="0" applyNumberFormat="1" applyFont="1" applyFill="1" applyBorder="1" applyAlignment="1">
      <alignment horizontal="right" vertical="center" indent="1"/>
    </xf>
    <xf numFmtId="168" fontId="5" fillId="0" borderId="2" xfId="0" applyNumberFormat="1" applyFont="1" applyFill="1" applyBorder="1" applyAlignment="1">
      <alignment horizontal="right" vertical="center" indent="1"/>
    </xf>
    <xf numFmtId="168" fontId="7" fillId="0" borderId="2" xfId="0" applyNumberFormat="1" applyFont="1" applyFill="1" applyBorder="1" applyAlignment="1">
      <alignment horizontal="right" vertical="center" indent="1"/>
    </xf>
    <xf numFmtId="164" fontId="7" fillId="2" borderId="2" xfId="0" applyNumberFormat="1" applyFont="1" applyFill="1" applyBorder="1" applyAlignment="1">
      <alignment horizontal="center" vertical="center"/>
    </xf>
    <xf numFmtId="165" fontId="6" fillId="3" borderId="2" xfId="0" applyNumberFormat="1" applyFont="1" applyFill="1" applyBorder="1" applyAlignment="1">
      <alignment horizontal="right" vertical="center" indent="1"/>
    </xf>
    <xf numFmtId="165" fontId="8" fillId="2" borderId="2" xfId="0" applyNumberFormat="1" applyFont="1" applyFill="1" applyBorder="1" applyAlignment="1">
      <alignment horizontal="right" vertical="center" indent="1"/>
    </xf>
    <xf numFmtId="0" fontId="9" fillId="5" borderId="2" xfId="0" applyFont="1" applyFill="1" applyBorder="1" applyAlignment="1">
      <alignment horizontal="left" vertical="center" indent="1"/>
    </xf>
    <xf numFmtId="0" fontId="9" fillId="6" borderId="2" xfId="0" applyFont="1" applyFill="1" applyBorder="1" applyAlignment="1">
      <alignment horizontal="left" vertical="center" indent="1"/>
    </xf>
    <xf numFmtId="0" fontId="9" fillId="7" borderId="2" xfId="0" applyFont="1" applyFill="1" applyBorder="1" applyAlignment="1">
      <alignment horizontal="left" vertical="center" indent="1"/>
    </xf>
    <xf numFmtId="0" fontId="9" fillId="8" borderId="2" xfId="0" applyFont="1" applyFill="1" applyBorder="1" applyAlignment="1">
      <alignment horizontal="left" vertical="center" indent="1"/>
    </xf>
    <xf numFmtId="0" fontId="9" fillId="9" borderId="2" xfId="0" applyFont="1" applyFill="1" applyBorder="1" applyAlignment="1">
      <alignment horizontal="left" vertical="center" indent="1"/>
    </xf>
    <xf numFmtId="164" fontId="9" fillId="5" borderId="2" xfId="0" applyNumberFormat="1" applyFont="1" applyFill="1" applyBorder="1" applyAlignment="1">
      <alignment horizontal="center" vertical="center"/>
    </xf>
    <xf numFmtId="164" fontId="9" fillId="6" borderId="2" xfId="0" applyNumberFormat="1" applyFont="1" applyFill="1" applyBorder="1" applyAlignment="1">
      <alignment horizontal="center" vertical="center"/>
    </xf>
    <xf numFmtId="164" fontId="9" fillId="7" borderId="2" xfId="0" applyNumberFormat="1" applyFont="1" applyFill="1" applyBorder="1" applyAlignment="1">
      <alignment horizontal="center" vertical="center"/>
    </xf>
    <xf numFmtId="164" fontId="9" fillId="8" borderId="2" xfId="0" applyNumberFormat="1" applyFont="1" applyFill="1" applyBorder="1" applyAlignment="1">
      <alignment horizontal="center" vertical="center"/>
    </xf>
    <xf numFmtId="165" fontId="5" fillId="3" borderId="4" xfId="0" applyNumberFormat="1" applyFont="1" applyFill="1" applyBorder="1" applyAlignment="1">
      <alignment horizontal="right" vertical="center" indent="1"/>
    </xf>
    <xf numFmtId="0" fontId="7" fillId="0" borderId="0" xfId="0" applyFont="1" applyFill="1" applyBorder="1"/>
    <xf numFmtId="165" fontId="7" fillId="0" borderId="0" xfId="0" applyNumberFormat="1" applyFont="1" applyFill="1" applyBorder="1"/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right" vertical="center" indent="1"/>
    </xf>
    <xf numFmtId="165" fontId="5" fillId="3" borderId="2" xfId="0" applyNumberFormat="1" applyFont="1" applyFill="1" applyBorder="1" applyAlignment="1">
      <alignment horizontal="right" vertical="center" indent="1"/>
    </xf>
    <xf numFmtId="166" fontId="7" fillId="2" borderId="2" xfId="0" applyNumberFormat="1" applyFont="1" applyFill="1" applyBorder="1" applyAlignment="1">
      <alignment horizontal="right" vertical="center" indent="1"/>
    </xf>
    <xf numFmtId="166" fontId="5" fillId="3" borderId="2" xfId="0" applyNumberFormat="1" applyFont="1" applyFill="1" applyBorder="1" applyAlignment="1">
      <alignment horizontal="right" vertical="center" indent="1"/>
    </xf>
    <xf numFmtId="0" fontId="2" fillId="0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right" vertical="center" indent="1"/>
    </xf>
    <xf numFmtId="0" fontId="5" fillId="0" borderId="2" xfId="0" applyFont="1" applyFill="1" applyBorder="1" applyAlignment="1">
      <alignment horizontal="right" vertical="center" indent="1"/>
    </xf>
    <xf numFmtId="0" fontId="7" fillId="2" borderId="2" xfId="0" applyFont="1" applyFill="1" applyBorder="1" applyAlignment="1">
      <alignment horizontal="right" vertical="center" indent="1"/>
    </xf>
    <xf numFmtId="0" fontId="7" fillId="0" borderId="7" xfId="0" applyFont="1" applyFill="1" applyBorder="1"/>
    <xf numFmtId="0" fontId="2" fillId="5" borderId="4" xfId="0" applyFont="1" applyFill="1" applyBorder="1" applyAlignment="1">
      <alignment horizontal="center" vertical="center"/>
    </xf>
    <xf numFmtId="0" fontId="2" fillId="0" borderId="0" xfId="0" applyFont="1" applyBorder="1"/>
    <xf numFmtId="165" fontId="2" fillId="0" borderId="0" xfId="0" applyNumberFormat="1" applyFont="1" applyBorder="1"/>
    <xf numFmtId="165" fontId="2" fillId="0" borderId="0" xfId="0" applyNumberFormat="1" applyFont="1" applyFill="1" applyBorder="1" applyAlignment="1">
      <alignment horizontal="right" vertical="center" indent="1"/>
    </xf>
    <xf numFmtId="0" fontId="2" fillId="0" borderId="0" xfId="0" applyFont="1" applyFill="1" applyBorder="1" applyAlignment="1">
      <alignment vertical="center" wrapText="1"/>
    </xf>
    <xf numFmtId="166" fontId="6" fillId="3" borderId="4" xfId="0" applyNumberFormat="1" applyFont="1" applyFill="1" applyBorder="1" applyAlignment="1">
      <alignment horizontal="right" vertical="center" indent="1"/>
    </xf>
    <xf numFmtId="166" fontId="8" fillId="2" borderId="4" xfId="0" applyNumberFormat="1" applyFont="1" applyFill="1" applyBorder="1" applyAlignment="1">
      <alignment horizontal="right" vertical="center" indent="1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165" fontId="9" fillId="0" borderId="0" xfId="0" applyNumberFormat="1" applyFont="1" applyFill="1" applyBorder="1" applyAlignment="1">
      <alignment horizontal="right" vertical="center" indent="1"/>
    </xf>
    <xf numFmtId="166" fontId="26" fillId="0" borderId="0" xfId="0" applyNumberFormat="1" applyFont="1" applyFill="1" applyBorder="1" applyAlignment="1">
      <alignment horizontal="right" vertical="center" indent="1"/>
    </xf>
    <xf numFmtId="166" fontId="4" fillId="0" borderId="0" xfId="0" applyNumberFormat="1" applyFont="1" applyFill="1" applyBorder="1" applyAlignment="1">
      <alignment horizontal="right" vertical="center" indent="1"/>
    </xf>
    <xf numFmtId="0" fontId="12" fillId="0" borderId="0" xfId="0" applyFont="1" applyFill="1" applyBorder="1"/>
    <xf numFmtId="0" fontId="12" fillId="0" borderId="0" xfId="0" applyFont="1" applyBorder="1"/>
    <xf numFmtId="165" fontId="12" fillId="0" borderId="0" xfId="0" applyNumberFormat="1" applyFont="1" applyFill="1" applyBorder="1" applyAlignment="1">
      <alignment horizontal="right" vertical="center" indent="1"/>
    </xf>
    <xf numFmtId="165" fontId="12" fillId="0" borderId="0" xfId="0" applyNumberFormat="1" applyFont="1" applyBorder="1"/>
    <xf numFmtId="0" fontId="2" fillId="0" borderId="0" xfId="0" applyFont="1" applyFill="1" applyBorder="1" applyAlignment="1">
      <alignment horizontal="center" vertical="center" wrapText="1"/>
    </xf>
    <xf numFmtId="165" fontId="5" fillId="0" borderId="0" xfId="0" applyNumberFormat="1" applyFont="1" applyFill="1" applyBorder="1" applyAlignment="1">
      <alignment horizontal="right" vertical="center" indent="1"/>
    </xf>
    <xf numFmtId="0" fontId="0" fillId="10" borderId="0" xfId="0" applyFill="1"/>
    <xf numFmtId="0" fontId="11" fillId="10" borderId="0" xfId="0" applyFont="1" applyFill="1"/>
    <xf numFmtId="0" fontId="10" fillId="10" borderId="0" xfId="0" applyFont="1" applyFill="1"/>
    <xf numFmtId="0" fontId="12" fillId="10" borderId="0" xfId="0" applyFont="1" applyFill="1" applyAlignment="1">
      <alignment vertical="center"/>
    </xf>
    <xf numFmtId="0" fontId="14" fillId="10" borderId="0" xfId="0" applyFont="1" applyFill="1" applyAlignment="1">
      <alignment horizontal="left" vertical="center"/>
    </xf>
    <xf numFmtId="0" fontId="15" fillId="10" borderId="0" xfId="0" applyFont="1" applyFill="1" applyBorder="1" applyAlignment="1">
      <alignment vertical="center"/>
    </xf>
    <xf numFmtId="0" fontId="13" fillId="10" borderId="0" xfId="0" applyFont="1" applyFill="1" applyBorder="1" applyAlignment="1">
      <alignment vertical="center"/>
    </xf>
    <xf numFmtId="0" fontId="16" fillId="10" borderId="0" xfId="0" applyFont="1" applyFill="1" applyAlignment="1">
      <alignment horizontal="left" vertical="center" indent="1"/>
    </xf>
    <xf numFmtId="0" fontId="14" fillId="10" borderId="0" xfId="0" applyFont="1" applyFill="1" applyBorder="1" applyAlignment="1">
      <alignment horizontal="left" vertical="center" indent="1"/>
    </xf>
    <xf numFmtId="0" fontId="27" fillId="10" borderId="0" xfId="2" applyFont="1" applyFill="1" applyAlignment="1" applyProtection="1">
      <alignment vertical="center"/>
    </xf>
    <xf numFmtId="0" fontId="16" fillId="10" borderId="0" xfId="0" applyFont="1" applyFill="1" applyBorder="1" applyAlignment="1">
      <alignment horizontal="left" vertical="center" indent="1"/>
    </xf>
    <xf numFmtId="0" fontId="15" fillId="10" borderId="0" xfId="0" applyNumberFormat="1" applyFont="1" applyFill="1" applyBorder="1" applyAlignment="1">
      <alignment horizontal="left" vertical="center" indent="1"/>
    </xf>
    <xf numFmtId="0" fontId="12" fillId="10" borderId="0" xfId="0" applyFont="1" applyFill="1" applyAlignment="1">
      <alignment horizontal="right" vertical="center"/>
    </xf>
    <xf numFmtId="0" fontId="18" fillId="10" borderId="0" xfId="2" applyFont="1" applyFill="1" applyAlignment="1" applyProtection="1">
      <alignment vertical="center"/>
    </xf>
    <xf numFmtId="0" fontId="17" fillId="10" borderId="0" xfId="2" applyFill="1" applyAlignment="1" applyProtection="1">
      <alignment vertical="center"/>
    </xf>
    <xf numFmtId="0" fontId="18" fillId="10" borderId="0" xfId="2" applyFont="1" applyFill="1" applyAlignment="1" applyProtection="1"/>
    <xf numFmtId="0" fontId="10" fillId="10" borderId="0" xfId="0" applyFont="1" applyFill="1" applyAlignment="1">
      <alignment vertical="center"/>
    </xf>
    <xf numFmtId="0" fontId="21" fillId="4" borderId="0" xfId="0" applyFont="1" applyFill="1" applyBorder="1" applyAlignment="1">
      <alignment horizontal="right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165" fontId="7" fillId="2" borderId="2" xfId="0" applyNumberFormat="1" applyFont="1" applyFill="1" applyBorder="1" applyAlignment="1">
      <alignment horizontal="right" vertical="center" indent="1"/>
    </xf>
    <xf numFmtId="165" fontId="5" fillId="3" borderId="2" xfId="0" applyNumberFormat="1" applyFont="1" applyFill="1" applyBorder="1" applyAlignment="1">
      <alignment horizontal="right" vertical="center" indent="1"/>
    </xf>
    <xf numFmtId="166" fontId="7" fillId="2" borderId="2" xfId="0" applyNumberFormat="1" applyFont="1" applyFill="1" applyBorder="1" applyAlignment="1">
      <alignment horizontal="right" vertical="center" indent="1"/>
    </xf>
    <xf numFmtId="166" fontId="5" fillId="3" borderId="2" xfId="0" applyNumberFormat="1" applyFont="1" applyFill="1" applyBorder="1" applyAlignment="1">
      <alignment horizontal="right" vertical="center" inden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 vertical="center"/>
    </xf>
    <xf numFmtId="0" fontId="28" fillId="4" borderId="3" xfId="0" applyFont="1" applyFill="1" applyBorder="1" applyAlignment="1">
      <alignment horizontal="center" vertical="center" wrapText="1"/>
    </xf>
    <xf numFmtId="0" fontId="28" fillId="4" borderId="0" xfId="0" applyFont="1" applyFill="1" applyBorder="1" applyAlignment="1">
      <alignment horizontal="center" vertical="center"/>
    </xf>
  </cellXfs>
  <cellStyles count="4">
    <cellStyle name="Hyperlink" xfId="2" builtinId="8"/>
    <cellStyle name="Normal" xfId="0" builtinId="0"/>
    <cellStyle name="Normal 2" xfId="1"/>
    <cellStyle name="Normal 3" xfId="3"/>
  </cellStyles>
  <dxfs count="1329">
    <dxf>
      <numFmt numFmtId="169" formatCode="&quot;&lt; 0.1&quot;"/>
    </dxf>
    <dxf>
      <font>
        <color theme="9"/>
      </font>
    </dxf>
    <dxf>
      <numFmt numFmtId="169" formatCode="&quot;&lt; 0.1&quot;"/>
    </dxf>
    <dxf>
      <font>
        <color theme="9"/>
      </font>
    </dxf>
    <dxf>
      <numFmt numFmtId="169" formatCode="&quot;&lt; 0.1&quot;"/>
    </dxf>
    <dxf>
      <font>
        <color theme="9"/>
      </font>
    </dxf>
    <dxf>
      <numFmt numFmtId="169" formatCode="&quot;&lt; 0.1&quot;"/>
    </dxf>
    <dxf>
      <font>
        <color theme="9"/>
      </font>
    </dxf>
    <dxf>
      <numFmt numFmtId="169" formatCode="&quot;&lt; 0.1&quot;"/>
    </dxf>
    <dxf>
      <font>
        <color theme="9"/>
      </font>
    </dxf>
    <dxf>
      <numFmt numFmtId="169" formatCode="&quot;&lt; 0.1&quot;"/>
    </dxf>
    <dxf>
      <font>
        <color theme="9"/>
      </font>
    </dxf>
    <dxf>
      <numFmt numFmtId="169" formatCode="&quot;&lt; 0.1&quot;"/>
    </dxf>
    <dxf>
      <font>
        <color theme="9"/>
      </font>
    </dxf>
    <dxf>
      <numFmt numFmtId="169" formatCode="&quot;&lt; 0.1&quot;"/>
    </dxf>
    <dxf>
      <font>
        <color theme="9"/>
      </font>
    </dxf>
    <dxf>
      <numFmt numFmtId="169" formatCode="&quot;&lt; 0.1&quot;"/>
    </dxf>
    <dxf>
      <font>
        <color theme="9"/>
      </font>
    </dxf>
    <dxf>
      <numFmt numFmtId="169" formatCode="&quot;&lt; 0.1&quot;"/>
    </dxf>
    <dxf>
      <font>
        <color theme="9"/>
      </font>
    </dxf>
    <dxf>
      <numFmt numFmtId="169" formatCode="&quot;&lt; 0.1&quot;"/>
    </dxf>
    <dxf>
      <numFmt numFmtId="169" formatCode="&quot;&lt; 0.1&quot;"/>
    </dxf>
    <dxf>
      <font>
        <color theme="9"/>
      </font>
    </dxf>
    <dxf>
      <font>
        <b/>
        <i val="0"/>
        <color theme="9"/>
      </font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font>
        <color theme="9"/>
      </font>
    </dxf>
    <dxf>
      <font>
        <b/>
        <i val="0"/>
        <color theme="9"/>
      </font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font>
        <b/>
        <i/>
        <color theme="9"/>
      </font>
    </dxf>
    <dxf>
      <font>
        <color theme="9"/>
      </font>
    </dxf>
    <dxf>
      <font>
        <b/>
        <i val="0"/>
        <color theme="9"/>
      </font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font>
        <b val="0"/>
        <i/>
        <color theme="9"/>
      </font>
    </dxf>
    <dxf>
      <font>
        <b/>
        <i/>
        <color theme="9"/>
      </font>
    </dxf>
    <dxf>
      <font>
        <color theme="9"/>
      </font>
    </dxf>
    <dxf>
      <font>
        <b/>
        <i val="0"/>
        <color theme="9"/>
      </font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font>
        <b val="0"/>
        <i/>
        <color theme="9"/>
      </font>
    </dxf>
    <dxf>
      <font>
        <b/>
        <i/>
        <color theme="9"/>
      </font>
    </dxf>
    <dxf>
      <font>
        <color theme="9"/>
      </font>
    </dxf>
    <dxf>
      <font>
        <b/>
        <i val="0"/>
        <color theme="9"/>
      </font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font>
        <b val="0"/>
        <i/>
        <color theme="9"/>
      </font>
    </dxf>
    <dxf>
      <font>
        <b/>
        <i/>
        <color theme="9"/>
      </font>
    </dxf>
    <dxf>
      <font>
        <color theme="9"/>
      </font>
    </dxf>
    <dxf>
      <font>
        <b/>
        <i val="0"/>
        <color theme="9"/>
      </font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font>
        <b val="0"/>
        <i/>
        <color theme="9"/>
      </font>
    </dxf>
    <dxf>
      <font>
        <b/>
        <i/>
        <color theme="9"/>
      </font>
    </dxf>
    <dxf>
      <font>
        <color theme="9"/>
      </font>
    </dxf>
    <dxf>
      <font>
        <b/>
        <i val="0"/>
        <color theme="9"/>
      </font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font>
        <b val="0"/>
        <i/>
        <color theme="9"/>
      </font>
    </dxf>
    <dxf>
      <font>
        <b/>
        <i/>
        <color theme="9"/>
      </font>
    </dxf>
    <dxf>
      <font>
        <color theme="9"/>
      </font>
    </dxf>
    <dxf>
      <font>
        <b/>
        <i val="0"/>
        <color theme="9"/>
      </font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font>
        <b val="0"/>
        <i/>
        <color theme="9"/>
      </font>
    </dxf>
    <dxf>
      <font>
        <b/>
        <i/>
        <color theme="9"/>
      </font>
    </dxf>
    <dxf>
      <font>
        <color theme="9"/>
      </font>
    </dxf>
    <dxf>
      <font>
        <b/>
        <i val="0"/>
        <color theme="9"/>
      </font>
    </dxf>
    <dxf>
      <font>
        <b val="0"/>
        <i/>
        <color theme="9"/>
      </font>
    </dxf>
    <dxf>
      <font>
        <b/>
        <i/>
        <color theme="9"/>
      </font>
    </dxf>
    <dxf>
      <font>
        <color theme="9"/>
      </font>
    </dxf>
    <dxf>
      <font>
        <b/>
        <i val="0"/>
        <color theme="9"/>
      </font>
    </dxf>
    <dxf>
      <font>
        <b val="0"/>
        <i/>
        <color theme="9"/>
      </font>
    </dxf>
    <dxf>
      <font>
        <b/>
        <i/>
        <color theme="9"/>
      </font>
    </dxf>
    <dxf>
      <font>
        <color theme="9"/>
      </font>
    </dxf>
    <dxf>
      <font>
        <b/>
        <i val="0"/>
        <color theme="9"/>
      </font>
    </dxf>
    <dxf>
      <font>
        <b val="0"/>
        <i/>
        <color theme="9"/>
      </font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font>
        <b val="0"/>
        <i/>
        <color theme="9"/>
      </font>
    </dxf>
    <dxf>
      <font>
        <b val="0"/>
        <i val="0"/>
        <color theme="9"/>
      </font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font>
        <b val="0"/>
        <i/>
        <color theme="9"/>
      </font>
    </dxf>
    <dxf>
      <font>
        <b val="0"/>
        <i val="0"/>
        <color theme="9"/>
      </font>
    </dxf>
    <dxf>
      <font>
        <b val="0"/>
        <i/>
        <color theme="9"/>
      </font>
    </dxf>
    <dxf>
      <font>
        <b val="0"/>
        <i val="0"/>
        <color theme="9"/>
      </font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font>
        <b/>
        <i/>
        <color theme="9"/>
      </font>
    </dxf>
    <dxf>
      <font>
        <color theme="9"/>
      </font>
    </dxf>
    <dxf>
      <font>
        <b/>
        <i val="0"/>
        <color theme="9"/>
      </font>
    </dxf>
    <dxf>
      <font>
        <b val="0"/>
        <i/>
        <color theme="9"/>
      </font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font>
        <b/>
        <i/>
        <color theme="9"/>
      </font>
    </dxf>
    <dxf>
      <font>
        <color theme="9"/>
      </font>
    </dxf>
    <dxf>
      <font>
        <b/>
        <i val="0"/>
        <color theme="9"/>
      </font>
    </dxf>
    <dxf>
      <font>
        <b val="0"/>
        <i/>
        <color theme="9"/>
      </font>
    </dxf>
    <dxf>
      <font>
        <b/>
        <i/>
        <color theme="9"/>
      </font>
    </dxf>
    <dxf>
      <font>
        <color theme="9"/>
      </font>
    </dxf>
    <dxf>
      <font>
        <b/>
        <i val="0"/>
        <color theme="9"/>
      </font>
    </dxf>
    <dxf>
      <font>
        <b val="0"/>
        <i/>
        <color theme="9"/>
      </font>
    </dxf>
    <dxf>
      <font>
        <b/>
        <i/>
        <color theme="9"/>
      </font>
    </dxf>
    <dxf>
      <font>
        <color theme="9"/>
      </font>
    </dxf>
    <dxf>
      <font>
        <b/>
        <i val="0"/>
        <color theme="9"/>
      </font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font>
        <b val="0"/>
        <i/>
        <color theme="9"/>
      </font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font>
        <b val="0"/>
        <i/>
        <color theme="9"/>
      </font>
    </dxf>
    <dxf>
      <font>
        <b val="0"/>
        <i val="0"/>
        <color theme="9"/>
      </font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font>
        <b/>
        <i/>
        <color theme="9"/>
      </font>
    </dxf>
    <dxf>
      <font>
        <color theme="9"/>
      </font>
    </dxf>
    <dxf>
      <font>
        <b/>
        <i val="0"/>
        <color theme="9"/>
      </font>
    </dxf>
    <dxf>
      <font>
        <b val="0"/>
        <i/>
        <color theme="9"/>
      </font>
    </dxf>
    <dxf>
      <font>
        <b val="0"/>
        <i val="0"/>
        <color theme="9"/>
      </font>
    </dxf>
    <dxf>
      <font>
        <b val="0"/>
        <i/>
        <color theme="9"/>
      </font>
    </dxf>
    <dxf>
      <font>
        <b val="0"/>
        <i val="0"/>
        <color theme="9"/>
      </font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font>
        <b val="0"/>
        <i/>
        <color theme="9"/>
      </font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font>
        <b/>
        <i/>
        <color theme="9"/>
      </font>
    </dxf>
    <dxf>
      <font>
        <color theme="9"/>
      </font>
    </dxf>
    <dxf>
      <font>
        <b/>
        <i val="0"/>
        <color theme="9"/>
      </font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font>
        <b val="0"/>
        <i/>
        <color theme="9"/>
      </font>
    </dxf>
    <dxf>
      <font>
        <b/>
        <i/>
        <color theme="9"/>
      </font>
    </dxf>
    <dxf>
      <font>
        <color theme="9"/>
      </font>
    </dxf>
    <dxf>
      <font>
        <b/>
        <i val="0"/>
        <color theme="9"/>
      </font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font>
        <b val="0"/>
        <i/>
        <color theme="9"/>
      </font>
    </dxf>
    <dxf>
      <font>
        <b/>
        <i/>
        <color theme="9"/>
      </font>
    </dxf>
    <dxf>
      <font>
        <color theme="9"/>
      </font>
    </dxf>
    <dxf>
      <font>
        <b/>
        <i val="0"/>
        <color theme="9"/>
      </font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font>
        <b val="0"/>
        <i/>
        <color theme="9"/>
      </font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font>
        <color theme="9"/>
      </font>
    </dxf>
    <dxf>
      <font>
        <color theme="9"/>
      </font>
    </dxf>
    <dxf>
      <font>
        <color theme="9"/>
      </font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font>
        <color theme="9"/>
      </font>
    </dxf>
    <dxf>
      <font>
        <color theme="9"/>
      </font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font>
        <color theme="9"/>
      </font>
    </dxf>
    <dxf>
      <font>
        <color theme="9"/>
      </font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font>
        <color theme="9"/>
      </font>
    </dxf>
    <dxf>
      <font>
        <color theme="9"/>
      </font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font>
        <color theme="9"/>
      </font>
    </dxf>
    <dxf>
      <font>
        <color theme="9"/>
      </font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font>
        <b/>
        <i/>
        <color theme="9"/>
      </font>
    </dxf>
    <dxf>
      <font>
        <color theme="9"/>
      </font>
    </dxf>
    <dxf>
      <font>
        <b/>
        <i val="0"/>
        <color theme="9"/>
      </font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font>
        <b val="0"/>
        <i/>
        <color theme="9"/>
      </font>
    </dxf>
    <dxf>
      <font>
        <b/>
        <i/>
        <color theme="9"/>
      </font>
    </dxf>
    <dxf>
      <font>
        <color theme="9"/>
      </font>
    </dxf>
    <dxf>
      <font>
        <b/>
        <i val="0"/>
        <color theme="9"/>
      </font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font>
        <b val="0"/>
        <i/>
        <color theme="9"/>
      </font>
    </dxf>
    <dxf>
      <font>
        <b/>
        <i/>
        <color theme="9"/>
      </font>
    </dxf>
    <dxf>
      <font>
        <color theme="9"/>
      </font>
    </dxf>
    <dxf>
      <font>
        <b/>
        <i val="0"/>
        <color theme="9"/>
      </font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font>
        <b val="0"/>
        <i/>
        <color theme="9"/>
      </font>
    </dxf>
    <dxf>
      <font>
        <b/>
        <i/>
        <color theme="9"/>
      </font>
    </dxf>
    <dxf>
      <font>
        <color theme="9"/>
      </font>
    </dxf>
    <dxf>
      <font>
        <b/>
        <i val="0"/>
        <color theme="9"/>
      </font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font>
        <b val="0"/>
        <i/>
        <color theme="9"/>
      </font>
    </dxf>
    <dxf>
      <font>
        <b/>
        <i/>
        <color theme="9"/>
      </font>
    </dxf>
    <dxf>
      <font>
        <color theme="9"/>
      </font>
    </dxf>
    <dxf>
      <font>
        <b/>
        <i val="0"/>
        <color theme="9"/>
      </font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font>
        <b val="0"/>
        <i/>
        <color theme="9"/>
      </font>
    </dxf>
    <dxf>
      <font>
        <b/>
        <i/>
        <color theme="9"/>
      </font>
    </dxf>
    <dxf>
      <font>
        <color theme="9"/>
      </font>
    </dxf>
    <dxf>
      <font>
        <b/>
        <i val="0"/>
        <color theme="9"/>
      </font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font>
        <b val="0"/>
        <i/>
        <color theme="9"/>
      </font>
    </dxf>
    <dxf>
      <font>
        <b/>
        <i/>
        <color theme="9"/>
      </font>
    </dxf>
    <dxf>
      <font>
        <color theme="9"/>
      </font>
    </dxf>
    <dxf>
      <font>
        <b/>
        <i val="0"/>
        <color theme="9"/>
      </font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font>
        <b val="0"/>
        <i/>
        <color theme="9"/>
      </font>
    </dxf>
    <dxf>
      <font>
        <b/>
        <i/>
        <color theme="9"/>
      </font>
    </dxf>
    <dxf>
      <font>
        <color theme="9"/>
      </font>
    </dxf>
    <dxf>
      <font>
        <b/>
        <i val="0"/>
        <color theme="9"/>
      </font>
    </dxf>
    <dxf>
      <numFmt numFmtId="169" formatCode="&quot;&lt; 0.1&quot;"/>
    </dxf>
    <dxf>
      <numFmt numFmtId="169" formatCode="&quot;&lt; 0.1&quot;"/>
    </dxf>
    <dxf>
      <font>
        <b val="0"/>
        <i/>
        <color theme="9"/>
      </font>
    </dxf>
    <dxf>
      <font>
        <b/>
        <i/>
        <color theme="9"/>
      </font>
    </dxf>
    <dxf>
      <font>
        <color theme="9"/>
      </font>
    </dxf>
    <dxf>
      <font>
        <b/>
        <i val="0"/>
        <color theme="9"/>
      </font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font>
        <b val="0"/>
        <i/>
        <color theme="9"/>
      </font>
    </dxf>
    <dxf>
      <font>
        <b/>
        <i/>
        <color theme="9"/>
      </font>
    </dxf>
    <dxf>
      <font>
        <color theme="9"/>
      </font>
    </dxf>
    <dxf>
      <font>
        <b/>
        <i val="0"/>
        <color theme="9"/>
      </font>
    </dxf>
    <dxf>
      <font>
        <b val="0"/>
        <i/>
        <color theme="9"/>
      </font>
    </dxf>
    <dxf>
      <font>
        <b/>
        <i/>
        <color theme="9"/>
      </font>
    </dxf>
    <dxf>
      <font>
        <color theme="9"/>
      </font>
    </dxf>
    <dxf>
      <font>
        <b/>
        <i val="0"/>
        <color theme="9"/>
      </font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font>
        <b val="0"/>
        <i/>
        <color theme="9"/>
      </font>
    </dxf>
    <dxf>
      <font>
        <b/>
        <i/>
        <color theme="9"/>
      </font>
    </dxf>
    <dxf>
      <font>
        <color theme="9"/>
      </font>
    </dxf>
    <dxf>
      <font>
        <b/>
        <i val="0"/>
        <color theme="9"/>
      </font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font>
        <b val="0"/>
        <i/>
        <color theme="9"/>
      </font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font>
        <color theme="9"/>
      </font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font>
        <color theme="9"/>
      </font>
    </dxf>
    <dxf>
      <font>
        <color theme="9"/>
      </font>
    </dxf>
    <dxf>
      <font>
        <color theme="9"/>
      </font>
    </dxf>
    <dxf>
      <font>
        <color theme="9"/>
      </font>
    </dxf>
    <dxf>
      <font>
        <color theme="9"/>
      </font>
    </dxf>
    <dxf>
      <font>
        <color theme="9"/>
      </font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font>
        <color theme="9"/>
      </font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font>
        <color theme="9"/>
      </font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font>
        <b/>
        <i/>
        <color theme="9"/>
      </font>
    </dxf>
    <dxf>
      <font>
        <color theme="9"/>
      </font>
    </dxf>
    <dxf>
      <font>
        <b/>
        <i val="0"/>
        <color theme="9"/>
      </font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font>
        <b val="0"/>
        <i/>
        <color theme="9"/>
      </font>
    </dxf>
    <dxf>
      <font>
        <b/>
        <i/>
        <color theme="9"/>
      </font>
    </dxf>
    <dxf>
      <font>
        <color theme="9"/>
      </font>
    </dxf>
    <dxf>
      <font>
        <b/>
        <i val="0"/>
        <color theme="9"/>
      </font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font>
        <b val="0"/>
        <i/>
        <color theme="9"/>
      </font>
    </dxf>
    <dxf>
      <font>
        <b/>
        <i/>
        <color theme="9"/>
      </font>
    </dxf>
    <dxf>
      <font>
        <color theme="9"/>
      </font>
    </dxf>
    <dxf>
      <font>
        <b/>
        <i val="0"/>
        <color theme="9"/>
      </font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font>
        <b val="0"/>
        <i/>
        <color theme="9"/>
      </font>
    </dxf>
    <dxf>
      <font>
        <b/>
        <i/>
        <color theme="9"/>
      </font>
    </dxf>
    <dxf>
      <font>
        <color theme="9"/>
      </font>
    </dxf>
    <dxf>
      <font>
        <b/>
        <i val="0"/>
        <color theme="9"/>
      </font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font>
        <b val="0"/>
        <i/>
        <color theme="9"/>
      </font>
    </dxf>
    <dxf>
      <font>
        <b/>
        <i/>
        <color theme="9"/>
      </font>
    </dxf>
    <dxf>
      <font>
        <color theme="9"/>
      </font>
    </dxf>
    <dxf>
      <font>
        <b/>
        <i val="0"/>
        <color theme="9"/>
      </font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font>
        <b val="0"/>
        <i/>
        <color theme="9"/>
      </font>
    </dxf>
    <dxf>
      <font>
        <b/>
        <i/>
        <color theme="9"/>
      </font>
    </dxf>
    <dxf>
      <font>
        <color theme="9"/>
      </font>
    </dxf>
    <dxf>
      <font>
        <b/>
        <i val="0"/>
        <color theme="9"/>
      </font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font>
        <b val="0"/>
        <i/>
        <color theme="9"/>
      </font>
    </dxf>
    <dxf>
      <font>
        <b/>
        <i/>
        <color theme="9"/>
      </font>
    </dxf>
    <dxf>
      <font>
        <color theme="9"/>
      </font>
    </dxf>
    <dxf>
      <font>
        <b/>
        <i val="0"/>
        <color theme="9"/>
      </font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font>
        <b val="0"/>
        <i/>
        <color theme="9"/>
      </font>
    </dxf>
    <dxf>
      <font>
        <b/>
        <i/>
        <color theme="9"/>
      </font>
    </dxf>
    <dxf>
      <font>
        <color theme="9"/>
      </font>
    </dxf>
    <dxf>
      <font>
        <b/>
        <i val="0"/>
        <color theme="9"/>
      </font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font>
        <b val="0"/>
        <i/>
        <color theme="9"/>
      </font>
    </dxf>
    <dxf>
      <font>
        <b/>
        <i/>
        <color theme="9"/>
      </font>
    </dxf>
    <dxf>
      <font>
        <color theme="9"/>
      </font>
    </dxf>
    <dxf>
      <font>
        <b/>
        <i val="0"/>
        <color theme="9"/>
      </font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font>
        <b val="0"/>
        <i/>
        <color theme="9"/>
      </font>
    </dxf>
    <dxf>
      <font>
        <b val="0"/>
        <i/>
        <color theme="9"/>
      </font>
    </dxf>
    <dxf>
      <font>
        <b/>
        <i/>
        <color theme="9"/>
      </font>
    </dxf>
    <dxf>
      <font>
        <color theme="9"/>
      </font>
    </dxf>
    <dxf>
      <font>
        <b/>
        <i val="0"/>
        <color theme="9"/>
      </font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font>
        <b val="0"/>
        <i/>
        <color theme="9"/>
      </font>
    </dxf>
    <dxf>
      <font>
        <b/>
        <i/>
        <color theme="9"/>
      </font>
    </dxf>
    <dxf>
      <font>
        <color theme="9"/>
      </font>
    </dxf>
    <dxf>
      <font>
        <b/>
        <i val="0"/>
        <color theme="9"/>
      </font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font>
        <b val="0"/>
        <i/>
        <color theme="9"/>
      </font>
    </dxf>
    <dxf>
      <font>
        <b/>
        <i/>
        <color theme="9"/>
      </font>
    </dxf>
    <dxf>
      <font>
        <color theme="9"/>
      </font>
    </dxf>
    <dxf>
      <font>
        <b/>
        <i val="0"/>
        <color theme="9"/>
      </font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font>
        <color theme="9"/>
      </font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font>
        <color theme="9"/>
      </font>
    </dxf>
    <dxf>
      <font>
        <color theme="9"/>
      </font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font>
        <b/>
        <i/>
        <color theme="9"/>
      </font>
    </dxf>
    <dxf>
      <font>
        <color theme="9"/>
      </font>
    </dxf>
    <dxf>
      <font>
        <b/>
        <i val="0"/>
        <color theme="9"/>
      </font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font>
        <b val="0"/>
        <i/>
        <color theme="9"/>
      </font>
    </dxf>
    <dxf>
      <font>
        <b/>
        <i/>
        <color theme="9"/>
      </font>
    </dxf>
    <dxf>
      <font>
        <color theme="9"/>
      </font>
    </dxf>
    <dxf>
      <font>
        <b/>
        <i val="0"/>
        <color theme="9"/>
      </font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font>
        <b val="0"/>
        <i/>
        <color theme="9"/>
      </font>
    </dxf>
    <dxf>
      <font>
        <b/>
        <i/>
        <color theme="9"/>
      </font>
    </dxf>
    <dxf>
      <font>
        <color theme="9"/>
      </font>
    </dxf>
    <dxf>
      <font>
        <b/>
        <i val="0"/>
        <color theme="9"/>
      </font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font>
        <b val="0"/>
        <i/>
        <color theme="9"/>
      </font>
    </dxf>
    <dxf>
      <font>
        <b/>
        <i/>
        <color theme="9"/>
      </font>
    </dxf>
    <dxf>
      <font>
        <color theme="9"/>
      </font>
    </dxf>
    <dxf>
      <font>
        <b/>
        <i val="0"/>
        <color theme="9"/>
      </font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font>
        <b val="0"/>
        <i/>
        <color theme="9"/>
      </font>
    </dxf>
    <dxf>
      <font>
        <b/>
        <i/>
        <color theme="9"/>
      </font>
    </dxf>
    <dxf>
      <font>
        <color theme="9"/>
      </font>
    </dxf>
    <dxf>
      <font>
        <b/>
        <i val="0"/>
        <color theme="9"/>
      </font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font>
        <b val="0"/>
        <i/>
        <color theme="9"/>
      </font>
    </dxf>
    <dxf>
      <font>
        <b/>
        <i/>
        <color theme="9"/>
      </font>
    </dxf>
    <dxf>
      <font>
        <color theme="9"/>
      </font>
    </dxf>
    <dxf>
      <font>
        <b/>
        <i val="0"/>
        <color theme="9"/>
      </font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font>
        <b val="0"/>
        <i/>
        <color theme="9"/>
      </font>
    </dxf>
    <dxf>
      <font>
        <b/>
        <i/>
        <color theme="9"/>
      </font>
    </dxf>
    <dxf>
      <font>
        <color theme="9"/>
      </font>
    </dxf>
    <dxf>
      <font>
        <b/>
        <i val="0"/>
        <color theme="9"/>
      </font>
    </dxf>
    <dxf>
      <font>
        <b val="0"/>
        <i/>
        <color theme="9"/>
      </font>
    </dxf>
    <dxf>
      <font>
        <b/>
        <i/>
        <color theme="9"/>
      </font>
    </dxf>
    <dxf>
      <font>
        <color theme="9"/>
      </font>
    </dxf>
    <dxf>
      <font>
        <b/>
        <i val="0"/>
        <color theme="9"/>
      </font>
    </dxf>
    <dxf>
      <font>
        <b val="0"/>
        <i/>
        <color theme="9"/>
      </font>
    </dxf>
    <dxf>
      <font>
        <b/>
        <i/>
        <color theme="9"/>
      </font>
    </dxf>
    <dxf>
      <font>
        <color theme="9"/>
      </font>
    </dxf>
    <dxf>
      <font>
        <b/>
        <i val="0"/>
        <color theme="9"/>
      </font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font>
        <b val="0"/>
        <i/>
        <color theme="9"/>
      </font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font>
        <color theme="9"/>
      </font>
    </dxf>
    <dxf>
      <numFmt numFmtId="169" formatCode="&quot;&lt; 0.1&quot;"/>
    </dxf>
    <dxf>
      <font>
        <color theme="9"/>
      </font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font>
        <color theme="9"/>
      </font>
    </dxf>
    <dxf>
      <numFmt numFmtId="169" formatCode="&quot;&lt; 0.1&quot;"/>
    </dxf>
    <dxf>
      <numFmt numFmtId="169" formatCode="&quot;&lt; 0.1&quot;"/>
    </dxf>
    <dxf>
      <font>
        <color theme="9"/>
      </font>
    </dxf>
    <dxf>
      <numFmt numFmtId="169" formatCode="&quot;&lt; 0.1&quot;"/>
    </dxf>
    <dxf>
      <font>
        <color theme="9"/>
      </font>
    </dxf>
    <dxf>
      <numFmt numFmtId="169" formatCode="&quot;&lt; 0.1&quot;"/>
    </dxf>
    <dxf>
      <font>
        <color theme="9"/>
      </font>
    </dxf>
    <dxf>
      <numFmt numFmtId="169" formatCode="&quot;&lt; 0.1&quot;"/>
    </dxf>
    <dxf>
      <font>
        <color theme="9"/>
      </font>
    </dxf>
    <dxf>
      <numFmt numFmtId="169" formatCode="&quot;&lt; 0.1&quot;"/>
    </dxf>
    <dxf>
      <font>
        <color theme="9"/>
      </font>
    </dxf>
    <dxf>
      <numFmt numFmtId="169" formatCode="&quot;&lt; 0.1&quot;"/>
    </dxf>
    <dxf>
      <font>
        <color theme="9"/>
      </font>
    </dxf>
    <dxf>
      <numFmt numFmtId="169" formatCode="&quot;&lt; 0.1&quot;"/>
    </dxf>
    <dxf>
      <font>
        <color theme="9"/>
      </font>
    </dxf>
    <dxf>
      <numFmt numFmtId="169" formatCode="&quot;&lt; 0.1&quot;"/>
    </dxf>
    <dxf>
      <font>
        <color theme="9"/>
      </font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font>
        <b/>
        <i/>
        <color theme="9"/>
      </font>
    </dxf>
    <dxf>
      <font>
        <color theme="9"/>
      </font>
    </dxf>
    <dxf>
      <font>
        <b/>
        <i val="0"/>
        <color theme="9"/>
      </font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font>
        <b val="0"/>
        <i/>
        <color theme="9"/>
      </font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font>
        <b/>
        <i/>
        <color theme="9"/>
      </font>
    </dxf>
    <dxf>
      <font>
        <color theme="9"/>
      </font>
    </dxf>
    <dxf>
      <font>
        <b/>
        <i val="0"/>
        <color theme="9"/>
      </font>
    </dxf>
    <dxf>
      <numFmt numFmtId="169" formatCode="&quot;&lt; 0.1&quot;"/>
    </dxf>
    <dxf>
      <numFmt numFmtId="169" formatCode="&quot;&lt; 0.1&quot;"/>
    </dxf>
    <dxf>
      <font>
        <b val="0"/>
        <i/>
        <color theme="9"/>
      </font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font>
        <b/>
        <i/>
        <color theme="9"/>
      </font>
    </dxf>
    <dxf>
      <font>
        <color theme="9"/>
      </font>
    </dxf>
    <dxf>
      <font>
        <b/>
        <i val="0"/>
        <color theme="9"/>
      </font>
    </dxf>
    <dxf>
      <numFmt numFmtId="169" formatCode="&quot;&lt; 0.1&quot;"/>
    </dxf>
    <dxf>
      <font>
        <b val="0"/>
        <i/>
        <color theme="9"/>
      </font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font>
        <color theme="9"/>
      </font>
    </dxf>
    <dxf>
      <numFmt numFmtId="169" formatCode="&quot;&lt; 0.1&quot;"/>
    </dxf>
    <dxf>
      <font>
        <color theme="9"/>
      </font>
    </dxf>
    <dxf>
      <numFmt numFmtId="169" formatCode="&quot;&lt; 0.1&quot;"/>
    </dxf>
    <dxf>
      <font>
        <color theme="9"/>
      </font>
    </dxf>
    <dxf>
      <numFmt numFmtId="169" formatCode="&quot;&lt; 0.1&quot;"/>
    </dxf>
    <dxf>
      <font>
        <color theme="9"/>
      </font>
    </dxf>
    <dxf>
      <numFmt numFmtId="169" formatCode="&quot;&lt; 0.1&quot;"/>
    </dxf>
    <dxf>
      <font>
        <b val="0"/>
        <i/>
        <color theme="9"/>
      </font>
    </dxf>
    <dxf>
      <font>
        <b/>
        <i/>
        <color theme="9"/>
      </font>
    </dxf>
    <dxf>
      <font>
        <color theme="9"/>
      </font>
    </dxf>
    <dxf>
      <font>
        <b/>
        <i val="0"/>
        <color theme="9"/>
      </font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font>
        <b val="0"/>
        <i/>
        <color theme="9"/>
      </font>
    </dxf>
    <dxf>
      <font>
        <b/>
        <i/>
        <color theme="9"/>
      </font>
    </dxf>
    <dxf>
      <font>
        <color theme="9"/>
      </font>
    </dxf>
    <dxf>
      <font>
        <b/>
        <i val="0"/>
        <color theme="9"/>
      </font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font>
        <b val="0"/>
        <i/>
        <color theme="9"/>
      </font>
    </dxf>
    <dxf>
      <font>
        <b/>
        <i/>
        <color theme="9"/>
      </font>
    </dxf>
    <dxf>
      <font>
        <color theme="9"/>
      </font>
    </dxf>
    <dxf>
      <font>
        <b/>
        <i val="0"/>
        <color theme="9"/>
      </font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font>
        <b val="0"/>
        <i/>
        <color theme="9"/>
      </font>
    </dxf>
    <dxf>
      <font>
        <b/>
        <i/>
        <color theme="9"/>
      </font>
    </dxf>
    <dxf>
      <font>
        <color theme="9"/>
      </font>
    </dxf>
    <dxf>
      <font>
        <b/>
        <i val="0"/>
        <color theme="9"/>
      </font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font>
        <color theme="9"/>
      </font>
    </dxf>
    <dxf>
      <font>
        <b/>
        <i val="0"/>
        <color theme="9"/>
      </font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  <dxf>
      <numFmt numFmtId="169" formatCode="&quot;&lt; 0.1&quot;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B2549"/>
      <rgbColor rgb="00DBFF01"/>
      <rgbColor rgb="00FF00FF"/>
      <rgbColor rgb="0000FFFF"/>
      <rgbColor rgb="0080B79E"/>
      <rgbColor rgb="00008000"/>
      <rgbColor rgb="00B6D99F"/>
      <rgbColor rgb="00808000"/>
      <rgbColor rgb="00800080"/>
      <rgbColor rgb="00008080"/>
      <rgbColor rgb="00C0C0C0"/>
      <rgbColor rgb="00808080"/>
      <rgbColor rgb="0076AD1C"/>
      <rgbColor rgb="0095BB56"/>
      <rgbColor rgb="00D3FFBE"/>
      <rgbColor rgb="00CCFFFF"/>
      <rgbColor rgb="00660066"/>
      <rgbColor rgb="00FF8080"/>
      <rgbColor rgb="000066CC"/>
      <rgbColor rgb="00CCCCFF"/>
      <rgbColor rgb="00808080"/>
      <rgbColor rgb="00999999"/>
      <rgbColor rgb="00CCCCCC"/>
      <rgbColor rgb="00E6E6E6"/>
      <rgbColor rgb="00800080"/>
      <rgbColor rgb="00800000"/>
      <rgbColor rgb="00008080"/>
      <rgbColor rgb="000000FF"/>
      <rgbColor rgb="000084A8"/>
      <rgbColor rgb="00FFCC66"/>
      <rgbColor rgb="00CCFF99"/>
      <rgbColor rgb="00FFCC66"/>
      <rgbColor rgb="009EAAD7"/>
      <rgbColor rgb="00FF99CC"/>
      <rgbColor rgb="00CC99FF"/>
      <rgbColor rgb="00B51B1B"/>
      <rgbColor rgb="003366FF"/>
      <rgbColor rgb="0033CCCC"/>
      <rgbColor rgb="002EE129"/>
      <rgbColor rgb="00CC6600"/>
      <rgbColor rgb="00FF9900"/>
      <rgbColor rgb="00A87000"/>
      <rgbColor rgb="00666699"/>
      <rgbColor rgb="00969696"/>
      <rgbColor rgb="00DA1425"/>
      <rgbColor rgb="0000734C"/>
      <rgbColor rgb="00163A6F"/>
      <rgbColor rgb="00318C36"/>
      <rgbColor rgb="0005401A"/>
      <rgbColor rgb="00993366"/>
      <rgbColor rgb="008DA6C1"/>
      <rgbColor rgb="00F19698"/>
    </indexedColors>
    <mruColors>
      <color rgb="FF339966"/>
      <color rgb="FFD8D8D8"/>
      <color rgb="FFE6E6E6"/>
      <color rgb="FFE79901"/>
      <color rgb="FFA87001"/>
      <color rgb="FFCC4800"/>
      <color rgb="FF742600"/>
      <color rgb="FF887044"/>
      <color rgb="FFD5E6B9"/>
      <color rgb="FF9CD42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hartsheet" Target="chartsheets/sheet6.xml"/><Relationship Id="rId18" Type="http://schemas.openxmlformats.org/officeDocument/2006/relationships/worksheet" Target="worksheets/sheet10.xml"/><Relationship Id="rId26" Type="http://schemas.openxmlformats.org/officeDocument/2006/relationships/chartsheet" Target="chartsheets/sheet14.xml"/><Relationship Id="rId39" Type="http://schemas.openxmlformats.org/officeDocument/2006/relationships/chartsheet" Target="chartsheets/sheet22.xml"/><Relationship Id="rId21" Type="http://schemas.openxmlformats.org/officeDocument/2006/relationships/chartsheet" Target="chartsheets/sheet10.xml"/><Relationship Id="rId34" Type="http://schemas.openxmlformats.org/officeDocument/2006/relationships/chartsheet" Target="chartsheets/sheet19.xml"/><Relationship Id="rId42" Type="http://schemas.openxmlformats.org/officeDocument/2006/relationships/worksheet" Target="worksheets/sheet18.xml"/><Relationship Id="rId47" Type="http://schemas.openxmlformats.org/officeDocument/2006/relationships/worksheet" Target="worksheets/sheet20.xml"/><Relationship Id="rId50" Type="http://schemas.openxmlformats.org/officeDocument/2006/relationships/chartsheet" Target="chartsheets/sheet29.xml"/><Relationship Id="rId55" Type="http://schemas.openxmlformats.org/officeDocument/2006/relationships/worksheet" Target="worksheets/sheet24.xml"/><Relationship Id="rId7" Type="http://schemas.openxmlformats.org/officeDocument/2006/relationships/chartsheet" Target="chartsheets/sheet3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8.xml"/><Relationship Id="rId20" Type="http://schemas.openxmlformats.org/officeDocument/2006/relationships/worksheet" Target="worksheets/sheet11.xml"/><Relationship Id="rId29" Type="http://schemas.openxmlformats.org/officeDocument/2006/relationships/worksheet" Target="worksheets/sheet14.xml"/><Relationship Id="rId41" Type="http://schemas.openxmlformats.org/officeDocument/2006/relationships/chartsheet" Target="chartsheets/sheet24.xml"/><Relationship Id="rId54" Type="http://schemas.openxmlformats.org/officeDocument/2006/relationships/worksheet" Target="worksheets/sheet23.xml"/><Relationship Id="rId62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11" Type="http://schemas.openxmlformats.org/officeDocument/2006/relationships/chartsheet" Target="chartsheets/sheet5.xml"/><Relationship Id="rId24" Type="http://schemas.openxmlformats.org/officeDocument/2006/relationships/worksheet" Target="worksheets/sheet12.xml"/><Relationship Id="rId32" Type="http://schemas.openxmlformats.org/officeDocument/2006/relationships/chartsheet" Target="chartsheets/sheet18.xml"/><Relationship Id="rId37" Type="http://schemas.openxmlformats.org/officeDocument/2006/relationships/chartsheet" Target="chartsheets/sheet21.xml"/><Relationship Id="rId40" Type="http://schemas.openxmlformats.org/officeDocument/2006/relationships/chartsheet" Target="chartsheets/sheet23.xml"/><Relationship Id="rId45" Type="http://schemas.openxmlformats.org/officeDocument/2006/relationships/worksheet" Target="worksheets/sheet19.xml"/><Relationship Id="rId53" Type="http://schemas.openxmlformats.org/officeDocument/2006/relationships/chartsheet" Target="chartsheets/sheet31.xml"/><Relationship Id="rId58" Type="http://schemas.openxmlformats.org/officeDocument/2006/relationships/worksheet" Target="worksheets/sheet27.xml"/><Relationship Id="rId5" Type="http://schemas.openxmlformats.org/officeDocument/2006/relationships/chartsheet" Target="chartsheets/sheet2.xml"/><Relationship Id="rId15" Type="http://schemas.openxmlformats.org/officeDocument/2006/relationships/chartsheet" Target="chartsheets/sheet7.xml"/><Relationship Id="rId23" Type="http://schemas.openxmlformats.org/officeDocument/2006/relationships/chartsheet" Target="chartsheets/sheet12.xml"/><Relationship Id="rId28" Type="http://schemas.openxmlformats.org/officeDocument/2006/relationships/chartsheet" Target="chartsheets/sheet15.xml"/><Relationship Id="rId36" Type="http://schemas.openxmlformats.org/officeDocument/2006/relationships/worksheet" Target="worksheets/sheet16.xml"/><Relationship Id="rId49" Type="http://schemas.openxmlformats.org/officeDocument/2006/relationships/chartsheet" Target="chartsheets/sheet28.xml"/><Relationship Id="rId57" Type="http://schemas.openxmlformats.org/officeDocument/2006/relationships/worksheet" Target="worksheets/sheet26.xml"/><Relationship Id="rId61" Type="http://schemas.openxmlformats.org/officeDocument/2006/relationships/sharedStrings" Target="sharedStrings.xml"/><Relationship Id="rId10" Type="http://schemas.openxmlformats.org/officeDocument/2006/relationships/worksheet" Target="worksheets/sheet6.xml"/><Relationship Id="rId19" Type="http://schemas.openxmlformats.org/officeDocument/2006/relationships/chartsheet" Target="chartsheets/sheet9.xml"/><Relationship Id="rId31" Type="http://schemas.openxmlformats.org/officeDocument/2006/relationships/chartsheet" Target="chartsheets/sheet17.xml"/><Relationship Id="rId44" Type="http://schemas.openxmlformats.org/officeDocument/2006/relationships/chartsheet" Target="chartsheets/sheet26.xml"/><Relationship Id="rId52" Type="http://schemas.openxmlformats.org/officeDocument/2006/relationships/chartsheet" Target="chartsheets/sheet30.xml"/><Relationship Id="rId60" Type="http://schemas.openxmlformats.org/officeDocument/2006/relationships/styles" Target="styles.xml"/><Relationship Id="rId4" Type="http://schemas.openxmlformats.org/officeDocument/2006/relationships/worksheet" Target="worksheets/sheet3.xml"/><Relationship Id="rId9" Type="http://schemas.openxmlformats.org/officeDocument/2006/relationships/chartsheet" Target="chartsheets/sheet4.xml"/><Relationship Id="rId14" Type="http://schemas.openxmlformats.org/officeDocument/2006/relationships/worksheet" Target="worksheets/sheet8.xml"/><Relationship Id="rId22" Type="http://schemas.openxmlformats.org/officeDocument/2006/relationships/chartsheet" Target="chartsheets/sheet11.xml"/><Relationship Id="rId27" Type="http://schemas.openxmlformats.org/officeDocument/2006/relationships/worksheet" Target="worksheets/sheet13.xml"/><Relationship Id="rId30" Type="http://schemas.openxmlformats.org/officeDocument/2006/relationships/chartsheet" Target="chartsheets/sheet16.xml"/><Relationship Id="rId35" Type="http://schemas.openxmlformats.org/officeDocument/2006/relationships/chartsheet" Target="chartsheets/sheet20.xml"/><Relationship Id="rId43" Type="http://schemas.openxmlformats.org/officeDocument/2006/relationships/chartsheet" Target="chartsheets/sheet25.xml"/><Relationship Id="rId48" Type="http://schemas.openxmlformats.org/officeDocument/2006/relationships/worksheet" Target="worksheets/sheet21.xml"/><Relationship Id="rId56" Type="http://schemas.openxmlformats.org/officeDocument/2006/relationships/worksheet" Target="worksheets/sheet25.xml"/><Relationship Id="rId8" Type="http://schemas.openxmlformats.org/officeDocument/2006/relationships/worksheet" Target="worksheets/sheet5.xml"/><Relationship Id="rId51" Type="http://schemas.openxmlformats.org/officeDocument/2006/relationships/worksheet" Target="worksheets/sheet22.xml"/><Relationship Id="rId3" Type="http://schemas.openxmlformats.org/officeDocument/2006/relationships/chartsheet" Target="chartsheets/sheet1.xml"/><Relationship Id="rId12" Type="http://schemas.openxmlformats.org/officeDocument/2006/relationships/worksheet" Target="worksheets/sheet7.xml"/><Relationship Id="rId17" Type="http://schemas.openxmlformats.org/officeDocument/2006/relationships/worksheet" Target="worksheets/sheet9.xml"/><Relationship Id="rId25" Type="http://schemas.openxmlformats.org/officeDocument/2006/relationships/chartsheet" Target="chartsheets/sheet13.xml"/><Relationship Id="rId33" Type="http://schemas.openxmlformats.org/officeDocument/2006/relationships/worksheet" Target="worksheets/sheet15.xml"/><Relationship Id="rId38" Type="http://schemas.openxmlformats.org/officeDocument/2006/relationships/worksheet" Target="worksheets/sheet17.xml"/><Relationship Id="rId46" Type="http://schemas.openxmlformats.org/officeDocument/2006/relationships/chartsheet" Target="chartsheets/sheet27.xml"/><Relationship Id="rId5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8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3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5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7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9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099172218857259"/>
          <c:y val="7.585186285676554E-2"/>
          <c:w val="0.76899193754626838"/>
          <c:h val="0.79752488486109052"/>
        </c:manualLayout>
      </c:layout>
      <c:barChart>
        <c:barDir val="bar"/>
        <c:grouping val="stacked"/>
        <c:varyColors val="0"/>
        <c:ser>
          <c:idx val="5"/>
          <c:order val="0"/>
          <c:invertIfNegative val="0"/>
          <c:dLbls>
            <c:txPr>
              <a:bodyPr/>
              <a:lstStyle/>
              <a:p>
                <a:pPr>
                  <a:defRPr sz="1050"/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cat>
            <c:strRef>
              <c:f>'Table 1'!$AB$6:$AB$22</c:f>
              <c:strCache>
                <c:ptCount val="17"/>
                <c:pt idx="4">
                  <c:v>North West England</c:v>
                </c:pt>
                <c:pt idx="5">
                  <c:v>North East England</c:v>
                </c:pt>
                <c:pt idx="6">
                  <c:v>Yorkshire and the Humber</c:v>
                </c:pt>
                <c:pt idx="7">
                  <c:v>East Midlands</c:v>
                </c:pt>
                <c:pt idx="8">
                  <c:v>East England</c:v>
                </c:pt>
                <c:pt idx="9">
                  <c:v>South East and London</c:v>
                </c:pt>
                <c:pt idx="10">
                  <c:v>South West England</c:v>
                </c:pt>
                <c:pt idx="11">
                  <c:v>West Midlands</c:v>
                </c:pt>
                <c:pt idx="12">
                  <c:v>North Scotland</c:v>
                </c:pt>
                <c:pt idx="13">
                  <c:v>North East Scotland</c:v>
                </c:pt>
                <c:pt idx="14">
                  <c:v>East Scotland</c:v>
                </c:pt>
                <c:pt idx="15">
                  <c:v>South Scotland</c:v>
                </c:pt>
                <c:pt idx="16">
                  <c:v>West Scotland</c:v>
                </c:pt>
              </c:strCache>
            </c:strRef>
          </c:cat>
          <c:val>
            <c:numRef>
              <c:f>'Table 1'!$AB$6:$AB$22</c:f>
              <c:numCache>
                <c:formatCode>General</c:formatCode>
                <c:ptCount val="17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</c:ser>
        <c:ser>
          <c:idx val="1"/>
          <c:order val="2"/>
          <c:tx>
            <c:strRef>
              <c:f>'Table 1'!$AC$4</c:f>
              <c:strCache>
                <c:ptCount val="1"/>
                <c:pt idx="0">
                  <c:v>NFI woodland</c:v>
                </c:pt>
              </c:strCache>
            </c:strRef>
          </c:tx>
          <c:spPr>
            <a:solidFill>
              <a:srgbClr val="1D6D5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1'!$AB$6:$AB$22</c:f>
              <c:strCache>
                <c:ptCount val="17"/>
                <c:pt idx="4">
                  <c:v>North West England</c:v>
                </c:pt>
                <c:pt idx="5">
                  <c:v>North East England</c:v>
                </c:pt>
                <c:pt idx="6">
                  <c:v>Yorkshire and the Humber</c:v>
                </c:pt>
                <c:pt idx="7">
                  <c:v>East Midlands</c:v>
                </c:pt>
                <c:pt idx="8">
                  <c:v>East England</c:v>
                </c:pt>
                <c:pt idx="9">
                  <c:v>South East and London</c:v>
                </c:pt>
                <c:pt idx="10">
                  <c:v>South West England</c:v>
                </c:pt>
                <c:pt idx="11">
                  <c:v>West Midlands</c:v>
                </c:pt>
                <c:pt idx="12">
                  <c:v>North Scotland</c:v>
                </c:pt>
                <c:pt idx="13">
                  <c:v>North East Scotland</c:v>
                </c:pt>
                <c:pt idx="14">
                  <c:v>East Scotland</c:v>
                </c:pt>
                <c:pt idx="15">
                  <c:v>South Scotland</c:v>
                </c:pt>
                <c:pt idx="16">
                  <c:v>West Scotland</c:v>
                </c:pt>
              </c:strCache>
            </c:strRef>
          </c:cat>
          <c:val>
            <c:numRef>
              <c:f>'Table 1'!$AC$6:$AC$22</c:f>
              <c:numCache>
                <c:formatCode>General</c:formatCode>
                <c:ptCount val="17"/>
                <c:pt idx="4">
                  <c:v>8.5100697842493123</c:v>
                </c:pt>
                <c:pt idx="5">
                  <c:v>13.648114854001344</c:v>
                </c:pt>
                <c:pt idx="6">
                  <c:v>7.6101572288795465</c:v>
                </c:pt>
                <c:pt idx="7">
                  <c:v>6.4584852178665457</c:v>
                </c:pt>
                <c:pt idx="8">
                  <c:v>8.1794460339284161</c:v>
                </c:pt>
                <c:pt idx="9">
                  <c:v>16.124494077249654</c:v>
                </c:pt>
                <c:pt idx="10">
                  <c:v>11.147794907884744</c:v>
                </c:pt>
                <c:pt idx="11">
                  <c:v>9.7070511468853748</c:v>
                </c:pt>
                <c:pt idx="12">
                  <c:v>13.609198078088983</c:v>
                </c:pt>
                <c:pt idx="13">
                  <c:v>20.745149273751519</c:v>
                </c:pt>
                <c:pt idx="14">
                  <c:v>16.173762033860122</c:v>
                </c:pt>
                <c:pt idx="15">
                  <c:v>21.787037403588901</c:v>
                </c:pt>
                <c:pt idx="16">
                  <c:v>18.588250913242565</c:v>
                </c:pt>
              </c:numCache>
            </c:numRef>
          </c:val>
        </c:ser>
        <c:ser>
          <c:idx val="2"/>
          <c:order val="3"/>
          <c:tx>
            <c:strRef>
              <c:f>'Table 1'!$AD$4</c:f>
              <c:strCache>
                <c:ptCount val="1"/>
                <c:pt idx="0">
                  <c:v>Tree cover outside woodland</c:v>
                </c:pt>
              </c:strCache>
            </c:strRef>
          </c:tx>
          <c:spPr>
            <a:solidFill>
              <a:srgbClr val="8F9E29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1'!$AB$6:$AB$22</c:f>
              <c:strCache>
                <c:ptCount val="17"/>
                <c:pt idx="4">
                  <c:v>North West England</c:v>
                </c:pt>
                <c:pt idx="5">
                  <c:v>North East England</c:v>
                </c:pt>
                <c:pt idx="6">
                  <c:v>Yorkshire and the Humber</c:v>
                </c:pt>
                <c:pt idx="7">
                  <c:v>East Midlands</c:v>
                </c:pt>
                <c:pt idx="8">
                  <c:v>East England</c:v>
                </c:pt>
                <c:pt idx="9">
                  <c:v>South East and London</c:v>
                </c:pt>
                <c:pt idx="10">
                  <c:v>South West England</c:v>
                </c:pt>
                <c:pt idx="11">
                  <c:v>West Midlands</c:v>
                </c:pt>
                <c:pt idx="12">
                  <c:v>North Scotland</c:v>
                </c:pt>
                <c:pt idx="13">
                  <c:v>North East Scotland</c:v>
                </c:pt>
                <c:pt idx="14">
                  <c:v>East Scotland</c:v>
                </c:pt>
                <c:pt idx="15">
                  <c:v>South Scotland</c:v>
                </c:pt>
                <c:pt idx="16">
                  <c:v>West Scotland</c:v>
                </c:pt>
              </c:strCache>
            </c:strRef>
          </c:cat>
          <c:val>
            <c:numRef>
              <c:f>'Table 1'!$AD$6:$AD$22</c:f>
              <c:numCache>
                <c:formatCode>General</c:formatCode>
                <c:ptCount val="17"/>
                <c:pt idx="4">
                  <c:v>3.6431271200811319</c:v>
                </c:pt>
                <c:pt idx="5">
                  <c:v>2.5002854877248915</c:v>
                </c:pt>
                <c:pt idx="6">
                  <c:v>2.8497367763933537</c:v>
                </c:pt>
                <c:pt idx="7">
                  <c:v>3.6464078273216578</c:v>
                </c:pt>
                <c:pt idx="8">
                  <c:v>4.2065364057614341</c:v>
                </c:pt>
                <c:pt idx="9">
                  <c:v>5.9949429395500697</c:v>
                </c:pt>
                <c:pt idx="10">
                  <c:v>4.7394446569045376</c:v>
                </c:pt>
                <c:pt idx="11">
                  <c:v>5.7073135423816526</c:v>
                </c:pt>
                <c:pt idx="12">
                  <c:v>0.62007172469288097</c:v>
                </c:pt>
                <c:pt idx="13">
                  <c:v>1.1342630082864571</c:v>
                </c:pt>
                <c:pt idx="14">
                  <c:v>2.2558176345541892</c:v>
                </c:pt>
                <c:pt idx="15">
                  <c:v>1.7156490417793147</c:v>
                </c:pt>
                <c:pt idx="16">
                  <c:v>0.34004946568173372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6368000"/>
        <c:axId val="106377984"/>
      </c:barChart>
      <c:barChart>
        <c:barDir val="bar"/>
        <c:grouping val="stacked"/>
        <c:varyColors val="0"/>
        <c:ser>
          <c:idx val="6"/>
          <c:order val="1"/>
          <c:invertIfNegative val="0"/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cat>
            <c:strRef>
              <c:f>'Table 1'!$AE$6:$AE$22</c:f>
              <c:strCache>
                <c:ptCount val="17"/>
                <c:pt idx="13">
                  <c:v>Wales</c:v>
                </c:pt>
                <c:pt idx="14">
                  <c:v>Scotland</c:v>
                </c:pt>
                <c:pt idx="15">
                  <c:v>England</c:v>
                </c:pt>
                <c:pt idx="16">
                  <c:v>Great Britain</c:v>
                </c:pt>
              </c:strCache>
            </c:strRef>
          </c:cat>
          <c:val>
            <c:numRef>
              <c:f>'Table 1'!$AE$6:$AE$22</c:f>
              <c:numCache>
                <c:formatCode>General</c:formatCode>
                <c:ptCount val="17"/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 formatCode="#,##0.0;\-#,##0.0;&quot;-&quot;">
                  <c:v>0</c:v>
                </c:pt>
              </c:numCache>
            </c:numRef>
          </c:val>
        </c:ser>
        <c:ser>
          <c:idx val="3"/>
          <c:order val="4"/>
          <c:tx>
            <c:strRef>
              <c:f>'Table 1'!$AF$4</c:f>
              <c:strCache>
                <c:ptCount val="1"/>
                <c:pt idx="0">
                  <c:v>NFI woodland</c:v>
                </c:pt>
              </c:strCache>
            </c:strRef>
          </c:tx>
          <c:spPr>
            <a:solidFill>
              <a:srgbClr val="1D6D5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1'!$AE$6:$AE$22</c:f>
              <c:strCache>
                <c:ptCount val="17"/>
                <c:pt idx="13">
                  <c:v>Wales</c:v>
                </c:pt>
                <c:pt idx="14">
                  <c:v>Scotland</c:v>
                </c:pt>
                <c:pt idx="15">
                  <c:v>England</c:v>
                </c:pt>
                <c:pt idx="16">
                  <c:v>Great Britain</c:v>
                </c:pt>
              </c:strCache>
            </c:strRef>
          </c:cat>
          <c:val>
            <c:numRef>
              <c:f>'Table 1'!$AF$6:$AF$22</c:f>
              <c:numCache>
                <c:formatCode>General</c:formatCode>
                <c:ptCount val="17"/>
                <c:pt idx="13" formatCode="#,##0.0;\-#,##0.0;&quot;-&quot;">
                  <c:v>14.914017773649933</c:v>
                </c:pt>
                <c:pt idx="14" formatCode="#,##0.0;\-#,##0.0;&quot;-&quot;">
                  <c:v>18.341049134090433</c:v>
                </c:pt>
                <c:pt idx="15" formatCode="#,##0.0;\-#,##0.0;&quot;-&quot;">
                  <c:v>10.255559406611152</c:v>
                </c:pt>
                <c:pt idx="16" formatCode="#,##0.0;\-#,##0.0;&quot;-&quot;">
                  <c:v>13.428872236732605</c:v>
                </c:pt>
              </c:numCache>
            </c:numRef>
          </c:val>
        </c:ser>
        <c:ser>
          <c:idx val="4"/>
          <c:order val="5"/>
          <c:tx>
            <c:strRef>
              <c:f>'Table 1'!$AG$4</c:f>
              <c:strCache>
                <c:ptCount val="1"/>
                <c:pt idx="0">
                  <c:v>Tree cover outside woodland</c:v>
                </c:pt>
              </c:strCache>
            </c:strRef>
          </c:tx>
          <c:spPr>
            <a:solidFill>
              <a:srgbClr val="8F9E29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1'!$AE$6:$AE$22</c:f>
              <c:strCache>
                <c:ptCount val="17"/>
                <c:pt idx="13">
                  <c:v>Wales</c:v>
                </c:pt>
                <c:pt idx="14">
                  <c:v>Scotland</c:v>
                </c:pt>
                <c:pt idx="15">
                  <c:v>England</c:v>
                </c:pt>
                <c:pt idx="16">
                  <c:v>Great Britain</c:v>
                </c:pt>
              </c:strCache>
            </c:strRef>
          </c:cat>
          <c:val>
            <c:numRef>
              <c:f>'Table 1'!$AG$6:$AG$22</c:f>
              <c:numCache>
                <c:formatCode>General</c:formatCode>
                <c:ptCount val="17"/>
                <c:pt idx="13" formatCode="#,##0.0;\-#,##0.0;&quot;-&quot;">
                  <c:v>4.4700849727821144</c:v>
                </c:pt>
                <c:pt idx="14" formatCode="#,##0.0;\-#,##0.0;&quot;-&quot;">
                  <c:v>1.0849501390747069</c:v>
                </c:pt>
                <c:pt idx="15" formatCode="#,##0.0;\-#,##0.0;&quot;-&quot;">
                  <c:v>4.3362395842560337</c:v>
                </c:pt>
                <c:pt idx="16" formatCode="#,##0.0;\-#,##0.0;&quot;-&quot;">
                  <c:v>3.2419866163335267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06382080"/>
        <c:axId val="106379904"/>
      </c:barChart>
      <c:catAx>
        <c:axId val="106368000"/>
        <c:scaling>
          <c:orientation val="maxMin"/>
        </c:scaling>
        <c:delete val="0"/>
        <c:axPos val="l"/>
        <c:numFmt formatCode="#,##0.0;\-#,##0.0;&quot;-&quot;" sourceLinked="1"/>
        <c:majorTickMark val="none"/>
        <c:minorTickMark val="none"/>
        <c:tickLblPos val="none"/>
        <c:crossAx val="106377984"/>
        <c:crosses val="autoZero"/>
        <c:auto val="1"/>
        <c:lblAlgn val="ctr"/>
        <c:lblOffset val="100"/>
        <c:noMultiLvlLbl val="0"/>
      </c:catAx>
      <c:valAx>
        <c:axId val="106377984"/>
        <c:scaling>
          <c:orientation val="minMax"/>
          <c:max val="25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b="0"/>
                  <a:t>%</a:t>
                </a:r>
                <a:r>
                  <a:rPr lang="en-US" b="0" baseline="0"/>
                  <a:t> of land a</a:t>
                </a:r>
                <a:r>
                  <a:rPr lang="en-US" b="0"/>
                  <a:t>rea</a:t>
                </a:r>
              </a:p>
            </c:rich>
          </c:tx>
          <c:layout>
            <c:manualLayout>
              <c:xMode val="edge"/>
              <c:yMode val="edge"/>
              <c:x val="0.46552817820849318"/>
              <c:y val="0.9178665874312880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06368000"/>
        <c:crosses val="max"/>
        <c:crossBetween val="between"/>
      </c:valAx>
      <c:valAx>
        <c:axId val="106379904"/>
        <c:scaling>
          <c:orientation val="minMax"/>
          <c:max val="25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 sz="1100" b="0" i="0" baseline="0">
                    <a:effectLst/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rPr>
                  <a:t>% of land area</a:t>
                </a:r>
                <a:endParaRPr lang="en-GB" sz="1100">
                  <a:effectLst/>
                  <a:latin typeface="Verdana" panose="020B0604030504040204" pitchFamily="34" charset="0"/>
                  <a:ea typeface="Verdana" panose="020B0604030504040204" pitchFamily="34" charset="0"/>
                  <a:cs typeface="Verdana" panose="020B0604030504040204" pitchFamily="34" charset="0"/>
                </a:endParaRPr>
              </a:p>
              <a:p>
                <a:pPr>
                  <a:defRPr/>
                </a:pPr>
                <a:endParaRPr lang="en-GB" sz="110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06382080"/>
        <c:crosses val="max"/>
        <c:crossBetween val="between"/>
      </c:valAx>
      <c:catAx>
        <c:axId val="1063820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6379904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3138774952146568"/>
          <c:y val="0.95146467244358279"/>
          <c:w val="0.50578913484870991"/>
          <c:h val="4.8535327556417256E-2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en-US"/>
    </a:p>
  </c:txPr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466693586378627"/>
          <c:y val="8.0044734974165963E-2"/>
          <c:w val="0.75531672387105464"/>
          <c:h val="0.79123557668498989"/>
        </c:manualLayout>
      </c:layout>
      <c:barChart>
        <c:barDir val="bar"/>
        <c:grouping val="stacked"/>
        <c:varyColors val="0"/>
        <c:ser>
          <c:idx val="5"/>
          <c:order val="0"/>
          <c:invertIfNegative val="0"/>
          <c:dLbls>
            <c:txPr>
              <a:bodyPr/>
              <a:lstStyle/>
              <a:p>
                <a:pPr>
                  <a:defRPr sz="1050"/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cat>
            <c:strRef>
              <c:f>'Table 11'!$AS$6:$AS$22</c:f>
              <c:strCache>
                <c:ptCount val="17"/>
                <c:pt idx="4">
                  <c:v>North West England</c:v>
                </c:pt>
                <c:pt idx="5">
                  <c:v>North East England</c:v>
                </c:pt>
                <c:pt idx="6">
                  <c:v>Yorkshire and the Humber</c:v>
                </c:pt>
                <c:pt idx="7">
                  <c:v>East Midlands</c:v>
                </c:pt>
                <c:pt idx="8">
                  <c:v>East England</c:v>
                </c:pt>
                <c:pt idx="9">
                  <c:v>South East and London</c:v>
                </c:pt>
                <c:pt idx="10">
                  <c:v>South West England</c:v>
                </c:pt>
                <c:pt idx="11">
                  <c:v>West Midlands</c:v>
                </c:pt>
                <c:pt idx="12">
                  <c:v>North Scotland</c:v>
                </c:pt>
                <c:pt idx="13">
                  <c:v>North East Scotland</c:v>
                </c:pt>
                <c:pt idx="14">
                  <c:v>East Scotland</c:v>
                </c:pt>
                <c:pt idx="15">
                  <c:v>South Scotland</c:v>
                </c:pt>
                <c:pt idx="16">
                  <c:v>West Scotland</c:v>
                </c:pt>
              </c:strCache>
            </c:strRef>
          </c:cat>
          <c:val>
            <c:numRef>
              <c:f>'Table 11'!$AO$6:$AO$22</c:f>
              <c:numCache>
                <c:formatCode>General</c:formatCode>
                <c:ptCount val="17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</c:ser>
        <c:ser>
          <c:idx val="1"/>
          <c:order val="2"/>
          <c:tx>
            <c:strRef>
              <c:f>'Table 11'!$AT$4</c:f>
              <c:strCache>
                <c:ptCount val="1"/>
                <c:pt idx="0">
                  <c:v>Linear small woods - Rural</c:v>
                </c:pt>
              </c:strCache>
            </c:strRef>
          </c:tx>
          <c:spPr>
            <a:solidFill>
              <a:srgbClr val="319E75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11'!$AS$6:$AS$22</c:f>
              <c:strCache>
                <c:ptCount val="17"/>
                <c:pt idx="4">
                  <c:v>North West England</c:v>
                </c:pt>
                <c:pt idx="5">
                  <c:v>North East England</c:v>
                </c:pt>
                <c:pt idx="6">
                  <c:v>Yorkshire and the Humber</c:v>
                </c:pt>
                <c:pt idx="7">
                  <c:v>East Midlands</c:v>
                </c:pt>
                <c:pt idx="8">
                  <c:v>East England</c:v>
                </c:pt>
                <c:pt idx="9">
                  <c:v>South East and London</c:v>
                </c:pt>
                <c:pt idx="10">
                  <c:v>South West England</c:v>
                </c:pt>
                <c:pt idx="11">
                  <c:v>West Midlands</c:v>
                </c:pt>
                <c:pt idx="12">
                  <c:v>North Scotland</c:v>
                </c:pt>
                <c:pt idx="13">
                  <c:v>North East Scotland</c:v>
                </c:pt>
                <c:pt idx="14">
                  <c:v>East Scotland</c:v>
                </c:pt>
                <c:pt idx="15">
                  <c:v>South Scotland</c:v>
                </c:pt>
                <c:pt idx="16">
                  <c:v>West Scotland</c:v>
                </c:pt>
              </c:strCache>
            </c:strRef>
          </c:cat>
          <c:val>
            <c:numRef>
              <c:f>'Table 11'!$AT$6:$AT$22</c:f>
              <c:numCache>
                <c:formatCode>General</c:formatCode>
                <c:ptCount val="17"/>
                <c:pt idx="4">
                  <c:v>6.8836037509084598</c:v>
                </c:pt>
                <c:pt idx="5">
                  <c:v>4.1760430805787703</c:v>
                </c:pt>
                <c:pt idx="6">
                  <c:v>9.8681828669925</c:v>
                </c:pt>
                <c:pt idx="7">
                  <c:v>8.5957856572467009</c:v>
                </c:pt>
                <c:pt idx="8">
                  <c:v>14.242852565167999</c:v>
                </c:pt>
                <c:pt idx="9">
                  <c:v>24.5255409002351</c:v>
                </c:pt>
                <c:pt idx="10">
                  <c:v>27.565781683606698</c:v>
                </c:pt>
                <c:pt idx="11">
                  <c:v>13.9689247129508</c:v>
                </c:pt>
                <c:pt idx="12">
                  <c:v>1.02609265477029</c:v>
                </c:pt>
                <c:pt idx="13">
                  <c:v>2.0532375675538703</c:v>
                </c:pt>
                <c:pt idx="14">
                  <c:v>1.77569106832889</c:v>
                </c:pt>
                <c:pt idx="15">
                  <c:v>3.9230590957822402</c:v>
                </c:pt>
                <c:pt idx="16">
                  <c:v>0.62947310043708293</c:v>
                </c:pt>
              </c:numCache>
            </c:numRef>
          </c:val>
        </c:ser>
        <c:ser>
          <c:idx val="2"/>
          <c:order val="3"/>
          <c:tx>
            <c:strRef>
              <c:f>'Table 11'!$AU$4</c:f>
              <c:strCache>
                <c:ptCount val="1"/>
                <c:pt idx="0">
                  <c:v>Non-linear small woods - Rural</c:v>
                </c:pt>
              </c:strCache>
            </c:strRef>
          </c:tx>
          <c:spPr>
            <a:solidFill>
              <a:srgbClr val="4BCB1C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11'!$AS$6:$AS$22</c:f>
              <c:strCache>
                <c:ptCount val="17"/>
                <c:pt idx="4">
                  <c:v>North West England</c:v>
                </c:pt>
                <c:pt idx="5">
                  <c:v>North East England</c:v>
                </c:pt>
                <c:pt idx="6">
                  <c:v>Yorkshire and the Humber</c:v>
                </c:pt>
                <c:pt idx="7">
                  <c:v>East Midlands</c:v>
                </c:pt>
                <c:pt idx="8">
                  <c:v>East England</c:v>
                </c:pt>
                <c:pt idx="9">
                  <c:v>South East and London</c:v>
                </c:pt>
                <c:pt idx="10">
                  <c:v>South West England</c:v>
                </c:pt>
                <c:pt idx="11">
                  <c:v>West Midlands</c:v>
                </c:pt>
                <c:pt idx="12">
                  <c:v>North Scotland</c:v>
                </c:pt>
                <c:pt idx="13">
                  <c:v>North East Scotland</c:v>
                </c:pt>
                <c:pt idx="14">
                  <c:v>East Scotland</c:v>
                </c:pt>
                <c:pt idx="15">
                  <c:v>South Scotland</c:v>
                </c:pt>
                <c:pt idx="16">
                  <c:v>West Scotland</c:v>
                </c:pt>
              </c:strCache>
            </c:strRef>
          </c:cat>
          <c:val>
            <c:numRef>
              <c:f>'Table 11'!$AU$6:$AU$22</c:f>
              <c:numCache>
                <c:formatCode>General</c:formatCode>
                <c:ptCount val="17"/>
                <c:pt idx="4">
                  <c:v>10.3856792258892</c:v>
                </c:pt>
                <c:pt idx="5">
                  <c:v>5.2305775705179105</c:v>
                </c:pt>
                <c:pt idx="6">
                  <c:v>7.7729785436840499</c:v>
                </c:pt>
                <c:pt idx="7">
                  <c:v>11.916822802217201</c:v>
                </c:pt>
                <c:pt idx="8">
                  <c:v>17.415685551153203</c:v>
                </c:pt>
                <c:pt idx="9">
                  <c:v>24.704523915453702</c:v>
                </c:pt>
                <c:pt idx="10">
                  <c:v>30.783597988848101</c:v>
                </c:pt>
                <c:pt idx="11">
                  <c:v>20.174357155173499</c:v>
                </c:pt>
                <c:pt idx="12">
                  <c:v>5.4138247388458405</c:v>
                </c:pt>
                <c:pt idx="13">
                  <c:v>4.1480452043353599</c:v>
                </c:pt>
                <c:pt idx="14">
                  <c:v>7.0376235072594504</c:v>
                </c:pt>
                <c:pt idx="15">
                  <c:v>13.1805712356343</c:v>
                </c:pt>
                <c:pt idx="16">
                  <c:v>2.17680541012394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3892352"/>
        <c:axId val="114107136"/>
      </c:barChart>
      <c:barChart>
        <c:barDir val="bar"/>
        <c:grouping val="stacked"/>
        <c:varyColors val="0"/>
        <c:ser>
          <c:idx val="6"/>
          <c:order val="1"/>
          <c:invertIfNegative val="0"/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cat>
            <c:strRef>
              <c:f>'Table 11'!$AL$6:$AL$22</c:f>
              <c:strCache>
                <c:ptCount val="17"/>
                <c:pt idx="13">
                  <c:v>Wales</c:v>
                </c:pt>
                <c:pt idx="14">
                  <c:v>Scotland</c:v>
                </c:pt>
                <c:pt idx="15">
                  <c:v>England</c:v>
                </c:pt>
                <c:pt idx="16">
                  <c:v>Great Britain</c:v>
                </c:pt>
              </c:strCache>
            </c:strRef>
          </c:cat>
          <c:val>
            <c:numRef>
              <c:f>'Table 11'!$AP$6:$AP$22</c:f>
              <c:numCache>
                <c:formatCode>General</c:formatCode>
                <c:ptCount val="17"/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</c:ser>
        <c:ser>
          <c:idx val="3"/>
          <c:order val="4"/>
          <c:tx>
            <c:strRef>
              <c:f>'Table 11'!$AW$4</c:f>
              <c:strCache>
                <c:ptCount val="1"/>
                <c:pt idx="0">
                  <c:v>Linear small woods - Rural</c:v>
                </c:pt>
              </c:strCache>
            </c:strRef>
          </c:tx>
          <c:spPr>
            <a:solidFill>
              <a:srgbClr val="319E75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11'!$AL$6:$AL$22</c:f>
              <c:strCache>
                <c:ptCount val="17"/>
                <c:pt idx="13">
                  <c:v>Wales</c:v>
                </c:pt>
                <c:pt idx="14">
                  <c:v>Scotland</c:v>
                </c:pt>
                <c:pt idx="15">
                  <c:v>England</c:v>
                </c:pt>
                <c:pt idx="16">
                  <c:v>Great Britain</c:v>
                </c:pt>
              </c:strCache>
            </c:strRef>
          </c:cat>
          <c:val>
            <c:numRef>
              <c:f>'Table 11'!$AW$6:$AW$22</c:f>
              <c:numCache>
                <c:formatCode>General</c:formatCode>
                <c:ptCount val="17"/>
                <c:pt idx="13" formatCode="#,##0.0;\-#,##0.0;&quot;-&quot;">
                  <c:v>19.476760840220798</c:v>
                </c:pt>
                <c:pt idx="14" formatCode="#,##0.0;\-#,##0.0;&quot;-&quot;">
                  <c:v>9.40755348687237</c:v>
                </c:pt>
                <c:pt idx="15" formatCode="#,##0.0;\-#,##0.0;&quot;-&quot;">
                  <c:v>109.826715217687</c:v>
                </c:pt>
                <c:pt idx="16" formatCode="#,##0.0;\-#,##0.0;&quot;-&quot;">
                  <c:v>138.71102954477999</c:v>
                </c:pt>
              </c:numCache>
            </c:numRef>
          </c:val>
        </c:ser>
        <c:ser>
          <c:idx val="4"/>
          <c:order val="5"/>
          <c:tx>
            <c:strRef>
              <c:f>'Table 11'!$AX$4</c:f>
              <c:strCache>
                <c:ptCount val="1"/>
                <c:pt idx="0">
                  <c:v>Non-linear small woods - Rural</c:v>
                </c:pt>
              </c:strCache>
            </c:strRef>
          </c:tx>
          <c:spPr>
            <a:solidFill>
              <a:srgbClr val="4BCB1C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11'!$AL$6:$AL$22</c:f>
              <c:strCache>
                <c:ptCount val="17"/>
                <c:pt idx="13">
                  <c:v>Wales</c:v>
                </c:pt>
                <c:pt idx="14">
                  <c:v>Scotland</c:v>
                </c:pt>
                <c:pt idx="15">
                  <c:v>England</c:v>
                </c:pt>
                <c:pt idx="16">
                  <c:v>Great Britain</c:v>
                </c:pt>
              </c:strCache>
            </c:strRef>
          </c:cat>
          <c:val>
            <c:numRef>
              <c:f>'Table 11'!$AX$6:$AX$22</c:f>
              <c:numCache>
                <c:formatCode>General</c:formatCode>
                <c:ptCount val="17"/>
                <c:pt idx="13" formatCode="#,##0.0;\-#,##0.0;&quot;-&quot;">
                  <c:v>17.982900005826398</c:v>
                </c:pt>
                <c:pt idx="14" formatCode="#,##0.0;\-#,##0.0;&quot;-&quot;">
                  <c:v>31.956870096198902</c:v>
                </c:pt>
                <c:pt idx="15" formatCode="#,##0.0;\-#,##0.0;&quot;-&quot;">
                  <c:v>128.38422275293701</c:v>
                </c:pt>
                <c:pt idx="16" formatCode="#,##0.0;\-#,##0.0;&quot;-&quot;">
                  <c:v>178.323992854962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4111232"/>
        <c:axId val="114109056"/>
      </c:barChart>
      <c:catAx>
        <c:axId val="1138923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one"/>
        <c:crossAx val="114107136"/>
        <c:crosses val="autoZero"/>
        <c:auto val="1"/>
        <c:lblAlgn val="ctr"/>
        <c:lblOffset val="100"/>
        <c:noMultiLvlLbl val="0"/>
      </c:catAx>
      <c:valAx>
        <c:axId val="114107136"/>
        <c:scaling>
          <c:orientation val="minMax"/>
          <c:max val="6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b="0" baseline="0"/>
                  <a:t>Region a</a:t>
                </a:r>
                <a:r>
                  <a:rPr lang="en-US" b="0"/>
                  <a:t>rea (thousands of hectares)</a:t>
                </a:r>
              </a:p>
            </c:rich>
          </c:tx>
          <c:layout>
            <c:manualLayout>
              <c:xMode val="edge"/>
              <c:yMode val="edge"/>
              <c:x val="0.46552817820849318"/>
              <c:y val="0.91367371531388764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13892352"/>
        <c:crosses val="max"/>
        <c:crossBetween val="between"/>
      </c:valAx>
      <c:valAx>
        <c:axId val="11410905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 sz="1100" b="0" i="0" baseline="0">
                    <a:effectLst/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rPr>
                  <a:t>Country area (thousands of hectares)</a:t>
                </a:r>
                <a:endParaRPr lang="en-GB" sz="1100">
                  <a:effectLst/>
                  <a:latin typeface="Verdana" panose="020B0604030504040204" pitchFamily="34" charset="0"/>
                  <a:ea typeface="Verdana" panose="020B0604030504040204" pitchFamily="34" charset="0"/>
                  <a:cs typeface="Verdana" panose="020B0604030504040204" pitchFamily="34" charset="0"/>
                </a:endParaRPr>
              </a:p>
              <a:p>
                <a:pPr>
                  <a:defRPr/>
                </a:pPr>
                <a:endParaRPr lang="en-GB" sz="110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4111232"/>
        <c:crosses val="max"/>
        <c:crossBetween val="between"/>
      </c:valAx>
      <c:catAx>
        <c:axId val="1141112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1410905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1.3526939901743052E-2"/>
          <c:y val="0.93959655986397927"/>
          <c:w val="0.96610840568005918"/>
          <c:h val="6.0403440136020746E-2"/>
        </c:manualLayout>
      </c:layout>
      <c:overlay val="0"/>
      <c:spPr>
        <a:noFill/>
        <a:ln>
          <a:noFill/>
        </a:ln>
      </c:spPr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en-US"/>
    </a:p>
  </c:txPr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372676492361533"/>
          <c:y val="8.4237607091566385E-2"/>
          <c:w val="0.76625689481122561"/>
          <c:h val="0.79123557668498989"/>
        </c:manualLayout>
      </c:layout>
      <c:barChart>
        <c:barDir val="bar"/>
        <c:grouping val="stacked"/>
        <c:varyColors val="0"/>
        <c:ser>
          <c:idx val="5"/>
          <c:order val="0"/>
          <c:invertIfNegative val="0"/>
          <c:dLbls>
            <c:txPr>
              <a:bodyPr/>
              <a:lstStyle/>
              <a:p>
                <a:pPr>
                  <a:defRPr sz="1050"/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cat>
            <c:strRef>
              <c:f>'Table 11'!$AZ$6:$AZ$22</c:f>
              <c:strCache>
                <c:ptCount val="17"/>
                <c:pt idx="4">
                  <c:v>North West England</c:v>
                </c:pt>
                <c:pt idx="5">
                  <c:v>North East England</c:v>
                </c:pt>
                <c:pt idx="6">
                  <c:v>Yorkshire and the Humber</c:v>
                </c:pt>
                <c:pt idx="7">
                  <c:v>East Midlands</c:v>
                </c:pt>
                <c:pt idx="8">
                  <c:v>East England</c:v>
                </c:pt>
                <c:pt idx="9">
                  <c:v>South East and London</c:v>
                </c:pt>
                <c:pt idx="10">
                  <c:v>South West England</c:v>
                </c:pt>
                <c:pt idx="11">
                  <c:v>West Midlands</c:v>
                </c:pt>
                <c:pt idx="12">
                  <c:v>North Scotland</c:v>
                </c:pt>
                <c:pt idx="13">
                  <c:v>North East Scotland</c:v>
                </c:pt>
                <c:pt idx="14">
                  <c:v>East Scotland</c:v>
                </c:pt>
                <c:pt idx="15">
                  <c:v>South Scotland</c:v>
                </c:pt>
                <c:pt idx="16">
                  <c:v>West Scotland</c:v>
                </c:pt>
              </c:strCache>
            </c:strRef>
          </c:cat>
          <c:val>
            <c:numRef>
              <c:f>'Table 11'!$AO$6:$AO$22</c:f>
              <c:numCache>
                <c:formatCode>General</c:formatCode>
                <c:ptCount val="17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</c:ser>
        <c:ser>
          <c:idx val="1"/>
          <c:order val="2"/>
          <c:tx>
            <c:strRef>
              <c:f>'Table 11'!$BA$4</c:f>
              <c:strCache>
                <c:ptCount val="1"/>
                <c:pt idx="0">
                  <c:v>Linear small woods - Urban</c:v>
                </c:pt>
              </c:strCache>
            </c:strRef>
          </c:tx>
          <c:spPr>
            <a:solidFill>
              <a:srgbClr val="319E75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11'!$AZ$6:$AZ$22</c:f>
              <c:strCache>
                <c:ptCount val="17"/>
                <c:pt idx="4">
                  <c:v>North West England</c:v>
                </c:pt>
                <c:pt idx="5">
                  <c:v>North East England</c:v>
                </c:pt>
                <c:pt idx="6">
                  <c:v>Yorkshire and the Humber</c:v>
                </c:pt>
                <c:pt idx="7">
                  <c:v>East Midlands</c:v>
                </c:pt>
                <c:pt idx="8">
                  <c:v>East England</c:v>
                </c:pt>
                <c:pt idx="9">
                  <c:v>South East and London</c:v>
                </c:pt>
                <c:pt idx="10">
                  <c:v>South West England</c:v>
                </c:pt>
                <c:pt idx="11">
                  <c:v>West Midlands</c:v>
                </c:pt>
                <c:pt idx="12">
                  <c:v>North Scotland</c:v>
                </c:pt>
                <c:pt idx="13">
                  <c:v>North East Scotland</c:v>
                </c:pt>
                <c:pt idx="14">
                  <c:v>East Scotland</c:v>
                </c:pt>
                <c:pt idx="15">
                  <c:v>South Scotland</c:v>
                </c:pt>
                <c:pt idx="16">
                  <c:v>West Scotland</c:v>
                </c:pt>
              </c:strCache>
            </c:strRef>
          </c:cat>
          <c:val>
            <c:numRef>
              <c:f>'Table 11'!$BA$6:$BA$22</c:f>
              <c:numCache>
                <c:formatCode>General</c:formatCode>
                <c:ptCount val="17"/>
                <c:pt idx="4">
                  <c:v>2.3139024655427001</c:v>
                </c:pt>
                <c:pt idx="5">
                  <c:v>1.0860252241852899</c:v>
                </c:pt>
                <c:pt idx="6">
                  <c:v>1.5074357563504199</c:v>
                </c:pt>
                <c:pt idx="7">
                  <c:v>1.44030623373037</c:v>
                </c:pt>
                <c:pt idx="8">
                  <c:v>3.54285299033124</c:v>
                </c:pt>
                <c:pt idx="9">
                  <c:v>5.8363347011646205</c:v>
                </c:pt>
                <c:pt idx="10">
                  <c:v>1.84677311482461</c:v>
                </c:pt>
                <c:pt idx="11">
                  <c:v>1.6903938769300602</c:v>
                </c:pt>
                <c:pt idx="12">
                  <c:v>0</c:v>
                </c:pt>
                <c:pt idx="13">
                  <c:v>0.267632422401889</c:v>
                </c:pt>
                <c:pt idx="14">
                  <c:v>0.81331307329966496</c:v>
                </c:pt>
                <c:pt idx="15">
                  <c:v>1.01173480339246</c:v>
                </c:pt>
                <c:pt idx="16">
                  <c:v>7.8294658599954298E-2</c:v>
                </c:pt>
              </c:numCache>
            </c:numRef>
          </c:val>
        </c:ser>
        <c:ser>
          <c:idx val="2"/>
          <c:order val="3"/>
          <c:tx>
            <c:strRef>
              <c:f>'Table 11'!$BB$4</c:f>
              <c:strCache>
                <c:ptCount val="1"/>
                <c:pt idx="0">
                  <c:v>Non-linear small woods - Urban</c:v>
                </c:pt>
              </c:strCache>
            </c:strRef>
          </c:tx>
          <c:spPr>
            <a:solidFill>
              <a:srgbClr val="4BCB1C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11'!$AZ$6:$AZ$22</c:f>
              <c:strCache>
                <c:ptCount val="17"/>
                <c:pt idx="4">
                  <c:v>North West England</c:v>
                </c:pt>
                <c:pt idx="5">
                  <c:v>North East England</c:v>
                </c:pt>
                <c:pt idx="6">
                  <c:v>Yorkshire and the Humber</c:v>
                </c:pt>
                <c:pt idx="7">
                  <c:v>East Midlands</c:v>
                </c:pt>
                <c:pt idx="8">
                  <c:v>East England</c:v>
                </c:pt>
                <c:pt idx="9">
                  <c:v>South East and London</c:v>
                </c:pt>
                <c:pt idx="10">
                  <c:v>South West England</c:v>
                </c:pt>
                <c:pt idx="11">
                  <c:v>West Midlands</c:v>
                </c:pt>
                <c:pt idx="12">
                  <c:v>North Scotland</c:v>
                </c:pt>
                <c:pt idx="13">
                  <c:v>North East Scotland</c:v>
                </c:pt>
                <c:pt idx="14">
                  <c:v>East Scotland</c:v>
                </c:pt>
                <c:pt idx="15">
                  <c:v>South Scotland</c:v>
                </c:pt>
                <c:pt idx="16">
                  <c:v>West Scotland</c:v>
                </c:pt>
              </c:strCache>
            </c:strRef>
          </c:cat>
          <c:val>
            <c:numRef>
              <c:f>'Table 11'!$BB$6:$BB$22</c:f>
              <c:numCache>
                <c:formatCode>General</c:formatCode>
                <c:ptCount val="17"/>
                <c:pt idx="4">
                  <c:v>4.6692654148989501</c:v>
                </c:pt>
                <c:pt idx="5">
                  <c:v>1.6103322377104701</c:v>
                </c:pt>
                <c:pt idx="6">
                  <c:v>3.6171414314221502</c:v>
                </c:pt>
                <c:pt idx="7">
                  <c:v>3.8510083825317603</c:v>
                </c:pt>
                <c:pt idx="8">
                  <c:v>4.1611533987078904</c:v>
                </c:pt>
                <c:pt idx="9">
                  <c:v>10.2960075579195</c:v>
                </c:pt>
                <c:pt idx="10">
                  <c:v>4.5670598774315101</c:v>
                </c:pt>
                <c:pt idx="11">
                  <c:v>4.8935523230580706</c:v>
                </c:pt>
                <c:pt idx="12">
                  <c:v>0</c:v>
                </c:pt>
                <c:pt idx="13">
                  <c:v>0.35672121229373699</c:v>
                </c:pt>
                <c:pt idx="14">
                  <c:v>0.89733920167458303</c:v>
                </c:pt>
                <c:pt idx="15">
                  <c:v>0.91701291909466598</c:v>
                </c:pt>
                <c:pt idx="16">
                  <c:v>0.91878535075736001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4287744"/>
        <c:axId val="114289280"/>
      </c:barChart>
      <c:barChart>
        <c:barDir val="bar"/>
        <c:grouping val="stacked"/>
        <c:varyColors val="0"/>
        <c:ser>
          <c:idx val="6"/>
          <c:order val="1"/>
          <c:invertIfNegative val="0"/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cat>
            <c:strRef>
              <c:f>'Table 11'!$AL$6:$AL$22</c:f>
              <c:strCache>
                <c:ptCount val="17"/>
                <c:pt idx="13">
                  <c:v>Wales</c:v>
                </c:pt>
                <c:pt idx="14">
                  <c:v>Scotland</c:v>
                </c:pt>
                <c:pt idx="15">
                  <c:v>England</c:v>
                </c:pt>
                <c:pt idx="16">
                  <c:v>Great Britain</c:v>
                </c:pt>
              </c:strCache>
            </c:strRef>
          </c:cat>
          <c:val>
            <c:numRef>
              <c:f>'Table 11'!$AP$6:$AP$22</c:f>
              <c:numCache>
                <c:formatCode>General</c:formatCode>
                <c:ptCount val="17"/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</c:ser>
        <c:ser>
          <c:idx val="3"/>
          <c:order val="4"/>
          <c:tx>
            <c:strRef>
              <c:f>'Table 11'!$BD$4</c:f>
              <c:strCache>
                <c:ptCount val="1"/>
                <c:pt idx="0">
                  <c:v>Linear small woods - Urban</c:v>
                </c:pt>
              </c:strCache>
            </c:strRef>
          </c:tx>
          <c:spPr>
            <a:solidFill>
              <a:srgbClr val="319E75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11'!$AL$6:$AL$22</c:f>
              <c:strCache>
                <c:ptCount val="17"/>
                <c:pt idx="13">
                  <c:v>Wales</c:v>
                </c:pt>
                <c:pt idx="14">
                  <c:v>Scotland</c:v>
                </c:pt>
                <c:pt idx="15">
                  <c:v>England</c:v>
                </c:pt>
                <c:pt idx="16">
                  <c:v>Great Britain</c:v>
                </c:pt>
              </c:strCache>
            </c:strRef>
          </c:cat>
          <c:val>
            <c:numRef>
              <c:f>'Table 11'!$BD$6:$BD$22</c:f>
              <c:numCache>
                <c:formatCode>General</c:formatCode>
                <c:ptCount val="17"/>
                <c:pt idx="13" formatCode="#,##0.0;\-#,##0.0;&quot;-&quot;">
                  <c:v>4.3584233152484506</c:v>
                </c:pt>
                <c:pt idx="14" formatCode="#,##0.0;\-#,##0.0;&quot;-&quot;">
                  <c:v>2.1709749576939696</c:v>
                </c:pt>
                <c:pt idx="15" formatCode="#,##0.0;\-#,##0.0;&quot;-&quot;">
                  <c:v>19.264024363059299</c:v>
                </c:pt>
                <c:pt idx="16" formatCode="#,##0.0;\-#,##0.0;&quot;-&quot;">
                  <c:v>25.793422636001697</c:v>
                </c:pt>
              </c:numCache>
            </c:numRef>
          </c:val>
        </c:ser>
        <c:ser>
          <c:idx val="4"/>
          <c:order val="5"/>
          <c:tx>
            <c:strRef>
              <c:f>'Table 11'!$BE$4</c:f>
              <c:strCache>
                <c:ptCount val="1"/>
                <c:pt idx="0">
                  <c:v>Non-linear small woods - Urban</c:v>
                </c:pt>
              </c:strCache>
            </c:strRef>
          </c:tx>
          <c:spPr>
            <a:solidFill>
              <a:srgbClr val="4BCB1C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11'!$AL$6:$AL$22</c:f>
              <c:strCache>
                <c:ptCount val="17"/>
                <c:pt idx="13">
                  <c:v>Wales</c:v>
                </c:pt>
                <c:pt idx="14">
                  <c:v>Scotland</c:v>
                </c:pt>
                <c:pt idx="15">
                  <c:v>England</c:v>
                </c:pt>
                <c:pt idx="16">
                  <c:v>Great Britain</c:v>
                </c:pt>
              </c:strCache>
            </c:strRef>
          </c:cat>
          <c:val>
            <c:numRef>
              <c:f>'Table 11'!$BE$6:$BE$22</c:f>
              <c:numCache>
                <c:formatCode>General</c:formatCode>
                <c:ptCount val="17"/>
                <c:pt idx="13" formatCode="#,##0.0;\-#,##0.0;&quot;-&quot;">
                  <c:v>7.3357277871230995</c:v>
                </c:pt>
                <c:pt idx="14" formatCode="#,##0.0;\-#,##0.0;&quot;-&quot;">
                  <c:v>3.0898586838203501</c:v>
                </c:pt>
                <c:pt idx="15" formatCode="#,##0.0;\-#,##0.0;&quot;-&quot;">
                  <c:v>37.665520623680301</c:v>
                </c:pt>
                <c:pt idx="16" formatCode="#,##0.0;\-#,##0.0;&quot;-&quot;">
                  <c:v>48.091107094623801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4367104"/>
        <c:axId val="114365184"/>
      </c:barChart>
      <c:catAx>
        <c:axId val="1142877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one"/>
        <c:crossAx val="114289280"/>
        <c:crosses val="autoZero"/>
        <c:auto val="1"/>
        <c:lblAlgn val="ctr"/>
        <c:lblOffset val="100"/>
        <c:noMultiLvlLbl val="0"/>
      </c:catAx>
      <c:valAx>
        <c:axId val="11428928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b="0" baseline="0"/>
                  <a:t>Region a</a:t>
                </a:r>
                <a:r>
                  <a:rPr lang="en-US" b="0"/>
                  <a:t>rea (thousands of hectares)</a:t>
                </a:r>
              </a:p>
            </c:rich>
          </c:tx>
          <c:layout>
            <c:manualLayout>
              <c:xMode val="edge"/>
              <c:yMode val="edge"/>
              <c:x val="0.46552817820849318"/>
              <c:y val="0.91367371531388764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14287744"/>
        <c:crosses val="max"/>
        <c:crossBetween val="between"/>
      </c:valAx>
      <c:valAx>
        <c:axId val="11436518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 sz="1100" b="0" i="0" baseline="0">
                    <a:effectLst/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rPr>
                  <a:t>Country area (thousands of hectares)</a:t>
                </a:r>
                <a:endParaRPr lang="en-GB" sz="1100">
                  <a:effectLst/>
                  <a:latin typeface="Verdana" panose="020B0604030504040204" pitchFamily="34" charset="0"/>
                  <a:ea typeface="Verdana" panose="020B0604030504040204" pitchFamily="34" charset="0"/>
                  <a:cs typeface="Verdana" panose="020B0604030504040204" pitchFamily="34" charset="0"/>
                </a:endParaRPr>
              </a:p>
              <a:p>
                <a:pPr>
                  <a:defRPr/>
                </a:pPr>
                <a:endParaRPr lang="en-GB" sz="110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4367104"/>
        <c:crosses val="max"/>
        <c:crossBetween val="between"/>
      </c:valAx>
      <c:catAx>
        <c:axId val="1143671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14365184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1.3526939901743052E-2"/>
          <c:y val="0.93959655986397927"/>
          <c:w val="0.96610840568005918"/>
          <c:h val="6.0403440136020746E-2"/>
        </c:manualLayout>
      </c:layout>
      <c:overlay val="0"/>
      <c:spPr>
        <a:noFill/>
        <a:ln>
          <a:noFill/>
        </a:ln>
      </c:spPr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en-US"/>
    </a:p>
  </c:txPr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39908362562146"/>
          <c:y val="2.3031825795644893E-2"/>
          <c:w val="0.80791718611055485"/>
          <c:h val="0.3754827286036481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'Table 12'!$C$4:$H$4</c:f>
              <c:strCache>
                <c:ptCount val="1"/>
                <c:pt idx="0">
                  <c:v>Total small woods</c:v>
                </c:pt>
              </c:strCache>
            </c:strRef>
          </c:tx>
          <c:spPr>
            <a:solidFill>
              <a:srgbClr val="319E75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9'!$B$6:$B$9</c:f>
              <c:strCache>
                <c:ptCount val="4"/>
                <c:pt idx="0">
                  <c:v>Great Britain</c:v>
                </c:pt>
                <c:pt idx="1">
                  <c:v>England</c:v>
                </c:pt>
                <c:pt idx="2">
                  <c:v>Scotland</c:v>
                </c:pt>
                <c:pt idx="3">
                  <c:v>Wales</c:v>
                </c:pt>
              </c:strCache>
            </c:strRef>
          </c:cat>
          <c:val>
            <c:numRef>
              <c:f>'Table 12'!$G$7:$G$10</c:f>
              <c:numCache>
                <c:formatCode>#,##0;\-#,##0;"-"</c:formatCode>
                <c:ptCount val="4"/>
                <c:pt idx="0">
                  <c:v>3465.3830469602299</c:v>
                </c:pt>
                <c:pt idx="1">
                  <c:v>2799.6051417825247</c:v>
                </c:pt>
                <c:pt idx="2">
                  <c:v>201.89120022649399</c:v>
                </c:pt>
                <c:pt idx="3">
                  <c:v>463.88670495121119</c:v>
                </c:pt>
              </c:numCache>
            </c:numRef>
          </c:val>
        </c:ser>
        <c:ser>
          <c:idx val="4"/>
          <c:order val="1"/>
          <c:tx>
            <c:strRef>
              <c:f>'Table 9'!$L$4</c:f>
              <c:strCache>
                <c:ptCount val="1"/>
              </c:strCache>
            </c:strRef>
          </c:tx>
          <c:spPr>
            <a:noFill/>
          </c:spPr>
          <c:invertIfNegative val="0"/>
          <c:val>
            <c:numRef>
              <c:f>'Table 9'!$L$6:$L$9</c:f>
              <c:numCache>
                <c:formatCode>General</c:formatCod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4411392"/>
        <c:axId val="114412928"/>
      </c:barChart>
      <c:catAx>
        <c:axId val="114411392"/>
        <c:scaling>
          <c:orientation val="maxMin"/>
        </c:scaling>
        <c:delete val="0"/>
        <c:axPos val="l"/>
        <c:majorTickMark val="out"/>
        <c:minorTickMark val="none"/>
        <c:tickLblPos val="nextTo"/>
        <c:crossAx val="114412928"/>
        <c:crosses val="autoZero"/>
        <c:auto val="1"/>
        <c:lblAlgn val="ctr"/>
        <c:lblOffset val="100"/>
        <c:noMultiLvlLbl val="0"/>
      </c:catAx>
      <c:valAx>
        <c:axId val="114412928"/>
        <c:scaling>
          <c:orientation val="minMax"/>
          <c:max val="350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No. of features (thousands)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crossAx val="114411392"/>
        <c:crosses val="max"/>
        <c:crossBetween val="between"/>
      </c:valAx>
    </c:plotArea>
    <c:legend>
      <c:legendPos val="b"/>
      <c:legendEntry>
        <c:idx val="1"/>
        <c:txPr>
          <a:bodyPr/>
          <a:lstStyle/>
          <a:p>
            <a:pPr rtl="0">
              <a:defRPr sz="1800"/>
            </a:pPr>
            <a:endParaRPr lang="en-US"/>
          </a:p>
        </c:txPr>
      </c:legendEntry>
      <c:layout>
        <c:manualLayout>
          <c:xMode val="edge"/>
          <c:yMode val="edge"/>
          <c:x val="0.26152401068816356"/>
          <c:y val="0.47936302246138829"/>
          <c:w val="0.69297604206365093"/>
          <c:h val="5.7906659280655241E-2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en-US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39908362562146"/>
          <c:y val="2.3031825795644893E-2"/>
          <c:w val="0.80791718611055485"/>
          <c:h val="0.37548272860364817"/>
        </c:manualLayout>
      </c:layout>
      <c:barChart>
        <c:barDir val="bar"/>
        <c:grouping val="stacked"/>
        <c:varyColors val="0"/>
        <c:ser>
          <c:idx val="0"/>
          <c:order val="0"/>
          <c:tx>
            <c:v>Total rural small woods</c:v>
          </c:tx>
          <c:spPr>
            <a:solidFill>
              <a:srgbClr val="319E75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9'!$B$6:$B$9</c:f>
              <c:strCache>
                <c:ptCount val="4"/>
                <c:pt idx="0">
                  <c:v>Great Britain</c:v>
                </c:pt>
                <c:pt idx="1">
                  <c:v>England</c:v>
                </c:pt>
                <c:pt idx="2">
                  <c:v>Scotland</c:v>
                </c:pt>
                <c:pt idx="3">
                  <c:v>Wales</c:v>
                </c:pt>
              </c:strCache>
            </c:strRef>
          </c:cat>
          <c:val>
            <c:numRef>
              <c:f>'Table 12'!$C$7:$C$10</c:f>
              <c:numCache>
                <c:formatCode>#,##0;\-#,##0;"-"</c:formatCode>
                <c:ptCount val="4"/>
                <c:pt idx="0">
                  <c:v>2473.6863064281947</c:v>
                </c:pt>
                <c:pt idx="1">
                  <c:v>1871.5679612980946</c:v>
                </c:pt>
                <c:pt idx="2">
                  <c:v>176.73669561681746</c:v>
                </c:pt>
                <c:pt idx="3">
                  <c:v>425.38164951328218</c:v>
                </c:pt>
              </c:numCache>
            </c:numRef>
          </c:val>
        </c:ser>
        <c:ser>
          <c:idx val="4"/>
          <c:order val="1"/>
          <c:tx>
            <c:strRef>
              <c:f>'Table 9'!$L$4</c:f>
              <c:strCache>
                <c:ptCount val="1"/>
              </c:strCache>
            </c:strRef>
          </c:tx>
          <c:spPr>
            <a:noFill/>
          </c:spPr>
          <c:invertIfNegative val="0"/>
          <c:val>
            <c:numRef>
              <c:f>'Table 9'!$L$6:$L$9</c:f>
              <c:numCache>
                <c:formatCode>General</c:formatCod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4464256"/>
        <c:axId val="114465792"/>
      </c:barChart>
      <c:catAx>
        <c:axId val="114464256"/>
        <c:scaling>
          <c:orientation val="maxMin"/>
        </c:scaling>
        <c:delete val="0"/>
        <c:axPos val="l"/>
        <c:majorTickMark val="out"/>
        <c:minorTickMark val="none"/>
        <c:tickLblPos val="nextTo"/>
        <c:crossAx val="114465792"/>
        <c:crosses val="autoZero"/>
        <c:auto val="1"/>
        <c:lblAlgn val="ctr"/>
        <c:lblOffset val="100"/>
        <c:noMultiLvlLbl val="0"/>
      </c:catAx>
      <c:valAx>
        <c:axId val="114465792"/>
        <c:scaling>
          <c:orientation val="minMax"/>
          <c:max val="250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No. of features (thousands)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crossAx val="114464256"/>
        <c:crosses val="max"/>
        <c:crossBetween val="between"/>
      </c:valAx>
    </c:plotArea>
    <c:legend>
      <c:legendPos val="b"/>
      <c:legendEntry>
        <c:idx val="1"/>
        <c:txPr>
          <a:bodyPr/>
          <a:lstStyle/>
          <a:p>
            <a:pPr rtl="0">
              <a:defRPr sz="1800"/>
            </a:pPr>
            <a:endParaRPr lang="en-US"/>
          </a:p>
        </c:txPr>
      </c:legendEntry>
      <c:layout>
        <c:manualLayout>
          <c:xMode val="edge"/>
          <c:yMode val="edge"/>
          <c:x val="0.26152401068816356"/>
          <c:y val="0.47936302246138829"/>
          <c:w val="0.69297604206365093"/>
          <c:h val="5.7906659280655241E-2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en-US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39908362562146"/>
          <c:y val="2.3031825795644893E-2"/>
          <c:w val="0.80791718611055485"/>
          <c:h val="0.37548272860364817"/>
        </c:manualLayout>
      </c:layout>
      <c:barChart>
        <c:barDir val="bar"/>
        <c:grouping val="stacked"/>
        <c:varyColors val="0"/>
        <c:ser>
          <c:idx val="0"/>
          <c:order val="0"/>
          <c:tx>
            <c:v>Total urban small woods</c:v>
          </c:tx>
          <c:spPr>
            <a:solidFill>
              <a:srgbClr val="319E75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9'!$B$6:$B$9</c:f>
              <c:strCache>
                <c:ptCount val="4"/>
                <c:pt idx="0">
                  <c:v>Great Britain</c:v>
                </c:pt>
                <c:pt idx="1">
                  <c:v>England</c:v>
                </c:pt>
                <c:pt idx="2">
                  <c:v>Scotland</c:v>
                </c:pt>
                <c:pt idx="3">
                  <c:v>Wales</c:v>
                </c:pt>
              </c:strCache>
            </c:strRef>
          </c:cat>
          <c:val>
            <c:numRef>
              <c:f>'Table 12'!$E$7:$E$10</c:f>
              <c:numCache>
                <c:formatCode>#,##0;\-#,##0;"-"</c:formatCode>
                <c:ptCount val="4"/>
                <c:pt idx="0">
                  <c:v>991.69674053203585</c:v>
                </c:pt>
                <c:pt idx="1">
                  <c:v>928.03718048443034</c:v>
                </c:pt>
                <c:pt idx="2">
                  <c:v>25.154504609676561</c:v>
                </c:pt>
                <c:pt idx="3">
                  <c:v>38.505055437929002</c:v>
                </c:pt>
              </c:numCache>
            </c:numRef>
          </c:val>
        </c:ser>
        <c:ser>
          <c:idx val="4"/>
          <c:order val="1"/>
          <c:tx>
            <c:strRef>
              <c:f>'Table 9'!$L$4</c:f>
              <c:strCache>
                <c:ptCount val="1"/>
              </c:strCache>
            </c:strRef>
          </c:tx>
          <c:spPr>
            <a:noFill/>
          </c:spPr>
          <c:invertIfNegative val="0"/>
          <c:val>
            <c:numRef>
              <c:f>'Table 9'!$L$6:$L$9</c:f>
              <c:numCache>
                <c:formatCode>General</c:formatCod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4545408"/>
        <c:axId val="114546944"/>
      </c:barChart>
      <c:catAx>
        <c:axId val="114545408"/>
        <c:scaling>
          <c:orientation val="maxMin"/>
        </c:scaling>
        <c:delete val="0"/>
        <c:axPos val="l"/>
        <c:majorTickMark val="out"/>
        <c:minorTickMark val="none"/>
        <c:tickLblPos val="nextTo"/>
        <c:crossAx val="114546944"/>
        <c:crosses val="autoZero"/>
        <c:auto val="1"/>
        <c:lblAlgn val="ctr"/>
        <c:lblOffset val="100"/>
        <c:noMultiLvlLbl val="0"/>
      </c:catAx>
      <c:valAx>
        <c:axId val="114546944"/>
        <c:scaling>
          <c:orientation val="minMax"/>
          <c:max val="100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No. of features (thousands)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crossAx val="114545408"/>
        <c:crosses val="max"/>
        <c:crossBetween val="between"/>
      </c:valAx>
    </c:plotArea>
    <c:legend>
      <c:legendPos val="b"/>
      <c:legendEntry>
        <c:idx val="1"/>
        <c:txPr>
          <a:bodyPr/>
          <a:lstStyle/>
          <a:p>
            <a:pPr rtl="0">
              <a:defRPr sz="1800"/>
            </a:pPr>
            <a:endParaRPr lang="en-US"/>
          </a:p>
        </c:txPr>
      </c:legendEntry>
      <c:layout>
        <c:manualLayout>
          <c:xMode val="edge"/>
          <c:yMode val="edge"/>
          <c:x val="0.26152401068816356"/>
          <c:y val="0.47936302246138829"/>
          <c:w val="0.69297604206365093"/>
          <c:h val="5.7906659280655241E-2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en-US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099172218857259"/>
          <c:y val="7.7948298915465758E-2"/>
          <c:w val="0.76899193754626838"/>
          <c:h val="0.79123557668498989"/>
        </c:manualLayout>
      </c:layout>
      <c:barChart>
        <c:barDir val="bar"/>
        <c:grouping val="stacked"/>
        <c:varyColors val="0"/>
        <c:ser>
          <c:idx val="5"/>
          <c:order val="0"/>
          <c:invertIfNegative val="0"/>
          <c:dLbls>
            <c:txPr>
              <a:bodyPr/>
              <a:lstStyle/>
              <a:p>
                <a:pPr>
                  <a:defRPr sz="1050"/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cat>
            <c:strRef>
              <c:f>'Table 14'!$AF$6:$AF$22</c:f>
              <c:strCache>
                <c:ptCount val="17"/>
                <c:pt idx="4">
                  <c:v>North West England</c:v>
                </c:pt>
                <c:pt idx="5">
                  <c:v>North East England</c:v>
                </c:pt>
                <c:pt idx="6">
                  <c:v>Yorkshire and the Humber</c:v>
                </c:pt>
                <c:pt idx="7">
                  <c:v>East Midlands</c:v>
                </c:pt>
                <c:pt idx="8">
                  <c:v>East England</c:v>
                </c:pt>
                <c:pt idx="9">
                  <c:v>South East and London</c:v>
                </c:pt>
                <c:pt idx="10">
                  <c:v>South West England</c:v>
                </c:pt>
                <c:pt idx="11">
                  <c:v>West Midlands</c:v>
                </c:pt>
                <c:pt idx="12">
                  <c:v>North Scotland</c:v>
                </c:pt>
                <c:pt idx="13">
                  <c:v>North East Scotland</c:v>
                </c:pt>
                <c:pt idx="14">
                  <c:v>East Scotland</c:v>
                </c:pt>
                <c:pt idx="15">
                  <c:v>South Scotland</c:v>
                </c:pt>
                <c:pt idx="16">
                  <c:v>West Scotland</c:v>
                </c:pt>
              </c:strCache>
            </c:strRef>
          </c:cat>
          <c:val>
            <c:numRef>
              <c:f>'Table 14'!$AN$6:$AN$22</c:f>
              <c:numCache>
                <c:formatCode>General</c:formatCode>
                <c:ptCount val="17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</c:ser>
        <c:ser>
          <c:idx val="1"/>
          <c:order val="2"/>
          <c:tx>
            <c:strRef>
              <c:f>'Table 14'!$AG$4</c:f>
              <c:strCache>
                <c:ptCount val="1"/>
                <c:pt idx="0">
                  <c:v>Linear groups</c:v>
                </c:pt>
              </c:strCache>
            </c:strRef>
          </c:tx>
          <c:spPr>
            <a:solidFill>
              <a:srgbClr val="9CD42B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14'!$AF$6:$AF$22</c:f>
              <c:strCache>
                <c:ptCount val="17"/>
                <c:pt idx="4">
                  <c:v>North West England</c:v>
                </c:pt>
                <c:pt idx="5">
                  <c:v>North East England</c:v>
                </c:pt>
                <c:pt idx="6">
                  <c:v>Yorkshire and the Humber</c:v>
                </c:pt>
                <c:pt idx="7">
                  <c:v>East Midlands</c:v>
                </c:pt>
                <c:pt idx="8">
                  <c:v>East England</c:v>
                </c:pt>
                <c:pt idx="9">
                  <c:v>South East and London</c:v>
                </c:pt>
                <c:pt idx="10">
                  <c:v>South West England</c:v>
                </c:pt>
                <c:pt idx="11">
                  <c:v>West Midlands</c:v>
                </c:pt>
                <c:pt idx="12">
                  <c:v>North Scotland</c:v>
                </c:pt>
                <c:pt idx="13">
                  <c:v>North East Scotland</c:v>
                </c:pt>
                <c:pt idx="14">
                  <c:v>East Scotland</c:v>
                </c:pt>
                <c:pt idx="15">
                  <c:v>South Scotland</c:v>
                </c:pt>
                <c:pt idx="16">
                  <c:v>West Scotland</c:v>
                </c:pt>
              </c:strCache>
            </c:strRef>
          </c:cat>
          <c:val>
            <c:numRef>
              <c:f>'Table 14'!$AG$6:$AG$22</c:f>
              <c:numCache>
                <c:formatCode>General</c:formatCode>
                <c:ptCount val="17"/>
                <c:pt idx="4">
                  <c:v>4.5974964636583797</c:v>
                </c:pt>
                <c:pt idx="5">
                  <c:v>1.4113235788813632</c:v>
                </c:pt>
                <c:pt idx="6">
                  <c:v>5.3613340771832494</c:v>
                </c:pt>
                <c:pt idx="7">
                  <c:v>8.0446805833247694</c:v>
                </c:pt>
                <c:pt idx="8">
                  <c:v>10.442373068716211</c:v>
                </c:pt>
                <c:pt idx="9">
                  <c:v>14.24935814282526</c:v>
                </c:pt>
                <c:pt idx="10">
                  <c:v>13.88796588863109</c:v>
                </c:pt>
                <c:pt idx="11">
                  <c:v>7.7396170775838806</c:v>
                </c:pt>
                <c:pt idx="12">
                  <c:v>1.4367307437397601</c:v>
                </c:pt>
                <c:pt idx="13">
                  <c:v>1.6427666369098968</c:v>
                </c:pt>
                <c:pt idx="14">
                  <c:v>1.8182886240611</c:v>
                </c:pt>
                <c:pt idx="15">
                  <c:v>3.5586075245770288</c:v>
                </c:pt>
                <c:pt idx="16">
                  <c:v>0.77686496987988507</c:v>
                </c:pt>
              </c:numCache>
            </c:numRef>
          </c:val>
        </c:ser>
        <c:ser>
          <c:idx val="2"/>
          <c:order val="3"/>
          <c:tx>
            <c:strRef>
              <c:f>'Table 14'!$AH$4</c:f>
              <c:strCache>
                <c:ptCount val="1"/>
                <c:pt idx="0">
                  <c:v>Non-linear groups</c:v>
                </c:pt>
              </c:strCache>
            </c:strRef>
          </c:tx>
          <c:spPr>
            <a:solidFill>
              <a:srgbClr val="D5E6B9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14'!$AF$6:$AF$22</c:f>
              <c:strCache>
                <c:ptCount val="17"/>
                <c:pt idx="4">
                  <c:v>North West England</c:v>
                </c:pt>
                <c:pt idx="5">
                  <c:v>North East England</c:v>
                </c:pt>
                <c:pt idx="6">
                  <c:v>Yorkshire and the Humber</c:v>
                </c:pt>
                <c:pt idx="7">
                  <c:v>East Midlands</c:v>
                </c:pt>
                <c:pt idx="8">
                  <c:v>East England</c:v>
                </c:pt>
                <c:pt idx="9">
                  <c:v>South East and London</c:v>
                </c:pt>
                <c:pt idx="10">
                  <c:v>South West England</c:v>
                </c:pt>
                <c:pt idx="11">
                  <c:v>West Midlands</c:v>
                </c:pt>
                <c:pt idx="12">
                  <c:v>North Scotland</c:v>
                </c:pt>
                <c:pt idx="13">
                  <c:v>North East Scotland</c:v>
                </c:pt>
                <c:pt idx="14">
                  <c:v>East Scotland</c:v>
                </c:pt>
                <c:pt idx="15">
                  <c:v>South Scotland</c:v>
                </c:pt>
                <c:pt idx="16">
                  <c:v>West Scotland</c:v>
                </c:pt>
              </c:strCache>
            </c:strRef>
          </c:cat>
          <c:val>
            <c:numRef>
              <c:f>'Table 14'!$AH$6:$AH$22</c:f>
              <c:numCache>
                <c:formatCode>General</c:formatCode>
                <c:ptCount val="17"/>
                <c:pt idx="4">
                  <c:v>12.68698416225156</c:v>
                </c:pt>
                <c:pt idx="5">
                  <c:v>4.72629265226636</c:v>
                </c:pt>
                <c:pt idx="6">
                  <c:v>6.4753058276016899</c:v>
                </c:pt>
                <c:pt idx="7">
                  <c:v>13.99912732872818</c:v>
                </c:pt>
                <c:pt idx="8">
                  <c:v>18.823075160088962</c:v>
                </c:pt>
                <c:pt idx="9">
                  <c:v>26.916355262003801</c:v>
                </c:pt>
                <c:pt idx="10">
                  <c:v>17.38911686327058</c:v>
                </c:pt>
                <c:pt idx="11">
                  <c:v>11.15041333711234</c:v>
                </c:pt>
                <c:pt idx="12">
                  <c:v>1.4371600765038899</c:v>
                </c:pt>
                <c:pt idx="13">
                  <c:v>3.1613197757357492</c:v>
                </c:pt>
                <c:pt idx="14">
                  <c:v>4.3203336394942085</c:v>
                </c:pt>
                <c:pt idx="15">
                  <c:v>7.0477085877219405</c:v>
                </c:pt>
                <c:pt idx="16">
                  <c:v>1.7159470131414172</c:v>
                </c:pt>
              </c:numCache>
            </c:numRef>
          </c:val>
        </c:ser>
        <c:ser>
          <c:idx val="7"/>
          <c:order val="4"/>
          <c:tx>
            <c:strRef>
              <c:f>'Table 14'!$AI$4</c:f>
              <c:strCache>
                <c:ptCount val="1"/>
                <c:pt idx="0">
                  <c:v>Hedgerow groups</c:v>
                </c:pt>
              </c:strCache>
            </c:strRef>
          </c:tx>
          <c:spPr>
            <a:solidFill>
              <a:srgbClr val="A87001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14'!$AF$6:$AF$22</c:f>
              <c:strCache>
                <c:ptCount val="17"/>
                <c:pt idx="4">
                  <c:v>North West England</c:v>
                </c:pt>
                <c:pt idx="5">
                  <c:v>North East England</c:v>
                </c:pt>
                <c:pt idx="6">
                  <c:v>Yorkshire and the Humber</c:v>
                </c:pt>
                <c:pt idx="7">
                  <c:v>East Midlands</c:v>
                </c:pt>
                <c:pt idx="8">
                  <c:v>East England</c:v>
                </c:pt>
                <c:pt idx="9">
                  <c:v>South East and London</c:v>
                </c:pt>
                <c:pt idx="10">
                  <c:v>South West England</c:v>
                </c:pt>
                <c:pt idx="11">
                  <c:v>West Midlands</c:v>
                </c:pt>
                <c:pt idx="12">
                  <c:v>North Scotland</c:v>
                </c:pt>
                <c:pt idx="13">
                  <c:v>North East Scotland</c:v>
                </c:pt>
                <c:pt idx="14">
                  <c:v>East Scotland</c:v>
                </c:pt>
                <c:pt idx="15">
                  <c:v>South Scotland</c:v>
                </c:pt>
                <c:pt idx="16">
                  <c:v>West Scotland</c:v>
                </c:pt>
              </c:strCache>
            </c:strRef>
          </c:cat>
          <c:val>
            <c:numRef>
              <c:f>'Table 14'!$AI$6:$AI$22</c:f>
              <c:numCache>
                <c:formatCode>General</c:formatCode>
                <c:ptCount val="17"/>
                <c:pt idx="4">
                  <c:v>1.2197493774367705</c:v>
                </c:pt>
                <c:pt idx="5">
                  <c:v>0.48107618284971032</c:v>
                </c:pt>
                <c:pt idx="6">
                  <c:v>0.85821168756321109</c:v>
                </c:pt>
                <c:pt idx="7">
                  <c:v>1.7429768201795841</c:v>
                </c:pt>
                <c:pt idx="8">
                  <c:v>2.2503154477464893</c:v>
                </c:pt>
                <c:pt idx="9">
                  <c:v>2.3243413496414731</c:v>
                </c:pt>
                <c:pt idx="10">
                  <c:v>3.4358002396070915</c:v>
                </c:pt>
                <c:pt idx="11">
                  <c:v>2.2562847434608346</c:v>
                </c:pt>
                <c:pt idx="12">
                  <c:v>0.21303745734670901</c:v>
                </c:pt>
                <c:pt idx="13">
                  <c:v>0.32982650881239856</c:v>
                </c:pt>
                <c:pt idx="14">
                  <c:v>0.4962870816480221</c:v>
                </c:pt>
                <c:pt idx="15">
                  <c:v>1.2517961151186972</c:v>
                </c:pt>
                <c:pt idx="16">
                  <c:v>0.15894404528682199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21612928"/>
        <c:axId val="121622912"/>
      </c:barChart>
      <c:barChart>
        <c:barDir val="bar"/>
        <c:grouping val="stacked"/>
        <c:varyColors val="0"/>
        <c:ser>
          <c:idx val="6"/>
          <c:order val="1"/>
          <c:invertIfNegative val="0"/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cat>
            <c:strRef>
              <c:f>'Table 14'!$AJ$6:$AJ$22</c:f>
              <c:strCache>
                <c:ptCount val="17"/>
                <c:pt idx="13">
                  <c:v>Wales</c:v>
                </c:pt>
                <c:pt idx="14">
                  <c:v>Scotland</c:v>
                </c:pt>
                <c:pt idx="15">
                  <c:v>England</c:v>
                </c:pt>
                <c:pt idx="16">
                  <c:v>Great Britain</c:v>
                </c:pt>
              </c:strCache>
            </c:strRef>
          </c:cat>
          <c:val>
            <c:numRef>
              <c:f>'Table 14'!$AO$6:$AO$22</c:f>
              <c:numCache>
                <c:formatCode>General</c:formatCode>
                <c:ptCount val="17"/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</c:ser>
        <c:ser>
          <c:idx val="3"/>
          <c:order val="5"/>
          <c:tx>
            <c:strRef>
              <c:f>'Table 14'!$AK$4</c:f>
              <c:strCache>
                <c:ptCount val="1"/>
                <c:pt idx="0">
                  <c:v>Linear groups</c:v>
                </c:pt>
              </c:strCache>
            </c:strRef>
          </c:tx>
          <c:spPr>
            <a:solidFill>
              <a:srgbClr val="9CD42B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14'!$AJ$6:$AJ$22</c:f>
              <c:strCache>
                <c:ptCount val="17"/>
                <c:pt idx="13">
                  <c:v>Wales</c:v>
                </c:pt>
                <c:pt idx="14">
                  <c:v>Scotland</c:v>
                </c:pt>
                <c:pt idx="15">
                  <c:v>England</c:v>
                </c:pt>
                <c:pt idx="16">
                  <c:v>Great Britain</c:v>
                </c:pt>
              </c:strCache>
            </c:strRef>
          </c:cat>
          <c:val>
            <c:numRef>
              <c:f>'Table 14'!$AK$6:$AK$22</c:f>
              <c:numCache>
                <c:formatCode>General</c:formatCode>
                <c:ptCount val="17"/>
                <c:pt idx="13" formatCode="#,##0.0;\-#,##0.0;&quot;-&quot;">
                  <c:v>11.107688333312529</c:v>
                </c:pt>
                <c:pt idx="14" formatCode="#,##0.0;\-#,##0.0;&quot;-&quot;">
                  <c:v>9.2332584991676701</c:v>
                </c:pt>
                <c:pt idx="15" formatCode="#,##0.0;\-#,##0.0;&quot;-&quot;">
                  <c:v>65.734148880804099</c:v>
                </c:pt>
                <c:pt idx="16" formatCode="#,##0.0;\-#,##0.0;&quot;-&quot;">
                  <c:v>86.075095713284398</c:v>
                </c:pt>
              </c:numCache>
            </c:numRef>
          </c:val>
        </c:ser>
        <c:ser>
          <c:idx val="4"/>
          <c:order val="6"/>
          <c:tx>
            <c:strRef>
              <c:f>'Table 14'!$AL$4</c:f>
              <c:strCache>
                <c:ptCount val="1"/>
                <c:pt idx="0">
                  <c:v>Non-linear groups</c:v>
                </c:pt>
              </c:strCache>
            </c:strRef>
          </c:tx>
          <c:spPr>
            <a:solidFill>
              <a:srgbClr val="D5E6B9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14'!$AJ$6:$AJ$22</c:f>
              <c:strCache>
                <c:ptCount val="17"/>
                <c:pt idx="13">
                  <c:v>Wales</c:v>
                </c:pt>
                <c:pt idx="14">
                  <c:v>Scotland</c:v>
                </c:pt>
                <c:pt idx="15">
                  <c:v>England</c:v>
                </c:pt>
                <c:pt idx="16">
                  <c:v>Great Britain</c:v>
                </c:pt>
              </c:strCache>
            </c:strRef>
          </c:cat>
          <c:val>
            <c:numRef>
              <c:f>'Table 14'!$AL$6:$AL$22</c:f>
              <c:numCache>
                <c:formatCode>General</c:formatCode>
                <c:ptCount val="17"/>
                <c:pt idx="13" formatCode="#,##0.0;\-#,##0.0;&quot;-&quot;">
                  <c:v>18.649503580779591</c:v>
                </c:pt>
                <c:pt idx="14" formatCode="#,##0.0;\-#,##0.0;&quot;-&quot;">
                  <c:v>17.682469092597231</c:v>
                </c:pt>
                <c:pt idx="15" formatCode="#,##0.0;\-#,##0.0;&quot;-&quot;">
                  <c:v>112.1666705933235</c:v>
                </c:pt>
                <c:pt idx="16" formatCode="#,##0.0;\-#,##0.0;&quot;-&quot;">
                  <c:v>148.4986432667003</c:v>
                </c:pt>
              </c:numCache>
            </c:numRef>
          </c:val>
        </c:ser>
        <c:ser>
          <c:idx val="8"/>
          <c:order val="7"/>
          <c:tx>
            <c:strRef>
              <c:f>'Table 14'!$AM$4</c:f>
              <c:strCache>
                <c:ptCount val="1"/>
                <c:pt idx="0">
                  <c:v>Hedgerow groups</c:v>
                </c:pt>
              </c:strCache>
            </c:strRef>
          </c:tx>
          <c:spPr>
            <a:solidFill>
              <a:srgbClr val="A87001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14'!$AJ$6:$AJ$22</c:f>
              <c:strCache>
                <c:ptCount val="17"/>
                <c:pt idx="13">
                  <c:v>Wales</c:v>
                </c:pt>
                <c:pt idx="14">
                  <c:v>Scotland</c:v>
                </c:pt>
                <c:pt idx="15">
                  <c:v>England</c:v>
                </c:pt>
                <c:pt idx="16">
                  <c:v>Great Britain</c:v>
                </c:pt>
              </c:strCache>
            </c:strRef>
          </c:cat>
          <c:val>
            <c:numRef>
              <c:f>'Table 14'!$AM$6:$AM$22</c:f>
              <c:numCache>
                <c:formatCode>General</c:formatCode>
                <c:ptCount val="17"/>
                <c:pt idx="13" formatCode="#,##0.0;\-#,##0.0;&quot;-&quot;">
                  <c:v>3.5825043132171466</c:v>
                </c:pt>
                <c:pt idx="14" formatCode="#,##0.0;\-#,##0.0;&quot;-&quot;">
                  <c:v>2.4498912082126552</c:v>
                </c:pt>
                <c:pt idx="15" formatCode="#,##0.0;\-#,##0.0;&quot;-&quot;">
                  <c:v>14.568755848485116</c:v>
                </c:pt>
                <c:pt idx="16" formatCode="#,##0.0;\-#,##0.0;&quot;-&quot;">
                  <c:v>20.60115136991497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21631104"/>
        <c:axId val="121624832"/>
      </c:barChart>
      <c:catAx>
        <c:axId val="1216129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one"/>
        <c:crossAx val="121622912"/>
        <c:crosses val="autoZero"/>
        <c:auto val="1"/>
        <c:lblAlgn val="ctr"/>
        <c:lblOffset val="100"/>
        <c:noMultiLvlLbl val="0"/>
      </c:catAx>
      <c:valAx>
        <c:axId val="121622912"/>
        <c:scaling>
          <c:orientation val="minMax"/>
          <c:max val="45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b="0" baseline="0"/>
                  <a:t>Region a</a:t>
                </a:r>
                <a:r>
                  <a:rPr lang="en-US" b="0"/>
                  <a:t>rea (thousands of hectares)</a:t>
                </a:r>
              </a:p>
            </c:rich>
          </c:tx>
          <c:layout>
            <c:manualLayout>
              <c:xMode val="edge"/>
              <c:yMode val="edge"/>
              <c:x val="0.46552817820849318"/>
              <c:y val="0.91577015137258788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21612928"/>
        <c:crosses val="max"/>
        <c:crossBetween val="between"/>
      </c:valAx>
      <c:valAx>
        <c:axId val="121624832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 sz="1100" b="0" i="0" baseline="0">
                    <a:effectLst/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rPr>
                  <a:t>Country area (thousands of hectares)</a:t>
                </a:r>
                <a:endParaRPr lang="en-GB" sz="1100">
                  <a:effectLst/>
                  <a:latin typeface="Verdana" panose="020B0604030504040204" pitchFamily="34" charset="0"/>
                  <a:ea typeface="Verdana" panose="020B0604030504040204" pitchFamily="34" charset="0"/>
                  <a:cs typeface="Verdana" panose="020B0604030504040204" pitchFamily="34" charset="0"/>
                </a:endParaRPr>
              </a:p>
              <a:p>
                <a:pPr>
                  <a:defRPr/>
                </a:pPr>
                <a:endParaRPr lang="en-GB" sz="110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1631104"/>
        <c:crosses val="max"/>
        <c:crossBetween val="between"/>
      </c:valAx>
      <c:catAx>
        <c:axId val="1216311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2162483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5.6837633757318796E-2"/>
          <c:y val="0.95040624638901272"/>
          <c:w val="0.8999999461605761"/>
          <c:h val="4.9593753610987307E-2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en-US"/>
    </a:p>
  </c:txPr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099172218857259"/>
          <c:y val="8.4237607091566385E-2"/>
          <c:w val="0.76899193754626838"/>
          <c:h val="0.78913914062628965"/>
        </c:manualLayout>
      </c:layout>
      <c:barChart>
        <c:barDir val="bar"/>
        <c:grouping val="stacked"/>
        <c:varyColors val="0"/>
        <c:ser>
          <c:idx val="5"/>
          <c:order val="0"/>
          <c:invertIfNegative val="0"/>
          <c:dLbls>
            <c:txPr>
              <a:bodyPr/>
              <a:lstStyle/>
              <a:p>
                <a:pPr>
                  <a:defRPr sz="1050"/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cat>
            <c:strRef>
              <c:f>'Table 14'!$AR$6:$AR$22</c:f>
              <c:strCache>
                <c:ptCount val="17"/>
                <c:pt idx="4">
                  <c:v>North West England</c:v>
                </c:pt>
                <c:pt idx="5">
                  <c:v>North East England</c:v>
                </c:pt>
                <c:pt idx="6">
                  <c:v>Yorkshire and the Humber</c:v>
                </c:pt>
                <c:pt idx="7">
                  <c:v>East Midlands</c:v>
                </c:pt>
                <c:pt idx="8">
                  <c:v>East England</c:v>
                </c:pt>
                <c:pt idx="9">
                  <c:v>South East and London</c:v>
                </c:pt>
                <c:pt idx="10">
                  <c:v>South West England</c:v>
                </c:pt>
                <c:pt idx="11">
                  <c:v>West Midlands</c:v>
                </c:pt>
                <c:pt idx="12">
                  <c:v>North Scotland</c:v>
                </c:pt>
                <c:pt idx="13">
                  <c:v>North East Scotland</c:v>
                </c:pt>
                <c:pt idx="14">
                  <c:v>East Scotland</c:v>
                </c:pt>
                <c:pt idx="15">
                  <c:v>South Scotland</c:v>
                </c:pt>
                <c:pt idx="16">
                  <c:v>West Scotland</c:v>
                </c:pt>
              </c:strCache>
            </c:strRef>
          </c:cat>
          <c:val>
            <c:numRef>
              <c:f>'Table 14'!$AN$6:$AN$22</c:f>
              <c:numCache>
                <c:formatCode>General</c:formatCode>
                <c:ptCount val="17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</c:ser>
        <c:ser>
          <c:idx val="1"/>
          <c:order val="2"/>
          <c:tx>
            <c:strRef>
              <c:f>'Table 14'!$AS$4</c:f>
              <c:strCache>
                <c:ptCount val="1"/>
                <c:pt idx="0">
                  <c:v>Linear groups - Rural</c:v>
                </c:pt>
              </c:strCache>
            </c:strRef>
          </c:tx>
          <c:spPr>
            <a:solidFill>
              <a:srgbClr val="9CD42B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14'!$AR$6:$AR$22</c:f>
              <c:strCache>
                <c:ptCount val="17"/>
                <c:pt idx="4">
                  <c:v>North West England</c:v>
                </c:pt>
                <c:pt idx="5">
                  <c:v>North East England</c:v>
                </c:pt>
                <c:pt idx="6">
                  <c:v>Yorkshire and the Humber</c:v>
                </c:pt>
                <c:pt idx="7">
                  <c:v>East Midlands</c:v>
                </c:pt>
                <c:pt idx="8">
                  <c:v>East England</c:v>
                </c:pt>
                <c:pt idx="9">
                  <c:v>South East and London</c:v>
                </c:pt>
                <c:pt idx="10">
                  <c:v>South West England</c:v>
                </c:pt>
                <c:pt idx="11">
                  <c:v>West Midlands</c:v>
                </c:pt>
                <c:pt idx="12">
                  <c:v>North Scotland</c:v>
                </c:pt>
                <c:pt idx="13">
                  <c:v>North East Scotland</c:v>
                </c:pt>
                <c:pt idx="14">
                  <c:v>East Scotland</c:v>
                </c:pt>
                <c:pt idx="15">
                  <c:v>South Scotland</c:v>
                </c:pt>
                <c:pt idx="16">
                  <c:v>West Scotland</c:v>
                </c:pt>
              </c:strCache>
            </c:strRef>
          </c:cat>
          <c:val>
            <c:numRef>
              <c:f>'Table 14'!$AS$6:$AS$22</c:f>
              <c:numCache>
                <c:formatCode>General</c:formatCode>
                <c:ptCount val="17"/>
                <c:pt idx="4">
                  <c:v>3.4190868473084199</c:v>
                </c:pt>
                <c:pt idx="5">
                  <c:v>1.0895861535090001</c:v>
                </c:pt>
                <c:pt idx="6">
                  <c:v>4.0104835957120297</c:v>
                </c:pt>
                <c:pt idx="7">
                  <c:v>6.3518221844545693</c:v>
                </c:pt>
                <c:pt idx="8">
                  <c:v>6.2804940148577701</c:v>
                </c:pt>
                <c:pt idx="9">
                  <c:v>9.5375351658311001</c:v>
                </c:pt>
                <c:pt idx="10">
                  <c:v>12.142157779435699</c:v>
                </c:pt>
                <c:pt idx="11">
                  <c:v>6.1090239227404703</c:v>
                </c:pt>
                <c:pt idx="12">
                  <c:v>1.4367307437397601</c:v>
                </c:pt>
                <c:pt idx="13">
                  <c:v>1.3663271886491599</c:v>
                </c:pt>
                <c:pt idx="14">
                  <c:v>1.42107317807212</c:v>
                </c:pt>
                <c:pt idx="15">
                  <c:v>2.7008931125859399</c:v>
                </c:pt>
                <c:pt idx="16">
                  <c:v>0.53185820565591801</c:v>
                </c:pt>
              </c:numCache>
            </c:numRef>
          </c:val>
        </c:ser>
        <c:ser>
          <c:idx val="2"/>
          <c:order val="3"/>
          <c:tx>
            <c:strRef>
              <c:f>'Table 14'!$AT$4</c:f>
              <c:strCache>
                <c:ptCount val="1"/>
                <c:pt idx="0">
                  <c:v>Non-linear groups - Rural</c:v>
                </c:pt>
              </c:strCache>
            </c:strRef>
          </c:tx>
          <c:spPr>
            <a:solidFill>
              <a:srgbClr val="D5E6B9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14'!$AR$6:$AR$22</c:f>
              <c:strCache>
                <c:ptCount val="17"/>
                <c:pt idx="4">
                  <c:v>North West England</c:v>
                </c:pt>
                <c:pt idx="5">
                  <c:v>North East England</c:v>
                </c:pt>
                <c:pt idx="6">
                  <c:v>Yorkshire and the Humber</c:v>
                </c:pt>
                <c:pt idx="7">
                  <c:v>East Midlands</c:v>
                </c:pt>
                <c:pt idx="8">
                  <c:v>East England</c:v>
                </c:pt>
                <c:pt idx="9">
                  <c:v>South East and London</c:v>
                </c:pt>
                <c:pt idx="10">
                  <c:v>South West England</c:v>
                </c:pt>
                <c:pt idx="11">
                  <c:v>West Midlands</c:v>
                </c:pt>
                <c:pt idx="12">
                  <c:v>North Scotland</c:v>
                </c:pt>
                <c:pt idx="13">
                  <c:v>North East Scotland</c:v>
                </c:pt>
                <c:pt idx="14">
                  <c:v>East Scotland</c:v>
                </c:pt>
                <c:pt idx="15">
                  <c:v>South Scotland</c:v>
                </c:pt>
                <c:pt idx="16">
                  <c:v>West Scotland</c:v>
                </c:pt>
              </c:strCache>
            </c:strRef>
          </c:cat>
          <c:val>
            <c:numRef>
              <c:f>'Table 14'!$AT$6:$AT$22</c:f>
              <c:numCache>
                <c:formatCode>General</c:formatCode>
                <c:ptCount val="17"/>
                <c:pt idx="4">
                  <c:v>7.9406277573627602</c:v>
                </c:pt>
                <c:pt idx="5">
                  <c:v>3.1528480031691601</c:v>
                </c:pt>
                <c:pt idx="6">
                  <c:v>4.5138262681812202</c:v>
                </c:pt>
                <c:pt idx="7">
                  <c:v>7.9615587186195302</c:v>
                </c:pt>
                <c:pt idx="8">
                  <c:v>6.8966558999335605</c:v>
                </c:pt>
                <c:pt idx="9">
                  <c:v>12.0565893121677</c:v>
                </c:pt>
                <c:pt idx="10">
                  <c:v>12.817718475002101</c:v>
                </c:pt>
                <c:pt idx="11">
                  <c:v>6.9530790079729901</c:v>
                </c:pt>
                <c:pt idx="12">
                  <c:v>1.4371600765038899</c:v>
                </c:pt>
                <c:pt idx="13">
                  <c:v>2.3377347918698503</c:v>
                </c:pt>
                <c:pt idx="14">
                  <c:v>3.4624274075202401</c:v>
                </c:pt>
                <c:pt idx="15">
                  <c:v>4.7053771927500305</c:v>
                </c:pt>
                <c:pt idx="16">
                  <c:v>0.95802161106906703</c:v>
                </c:pt>
              </c:numCache>
            </c:numRef>
          </c:val>
        </c:ser>
        <c:ser>
          <c:idx val="7"/>
          <c:order val="4"/>
          <c:tx>
            <c:strRef>
              <c:f>'Table 14'!$AU$4</c:f>
              <c:strCache>
                <c:ptCount val="1"/>
                <c:pt idx="0">
                  <c:v>Hedgerow groups - Rural</c:v>
                </c:pt>
              </c:strCache>
            </c:strRef>
          </c:tx>
          <c:spPr>
            <a:solidFill>
              <a:srgbClr val="A87001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14'!$AR$6:$AR$22</c:f>
              <c:strCache>
                <c:ptCount val="17"/>
                <c:pt idx="4">
                  <c:v>North West England</c:v>
                </c:pt>
                <c:pt idx="5">
                  <c:v>North East England</c:v>
                </c:pt>
                <c:pt idx="6">
                  <c:v>Yorkshire and the Humber</c:v>
                </c:pt>
                <c:pt idx="7">
                  <c:v>East Midlands</c:v>
                </c:pt>
                <c:pt idx="8">
                  <c:v>East England</c:v>
                </c:pt>
                <c:pt idx="9">
                  <c:v>South East and London</c:v>
                </c:pt>
                <c:pt idx="10">
                  <c:v>South West England</c:v>
                </c:pt>
                <c:pt idx="11">
                  <c:v>West Midlands</c:v>
                </c:pt>
                <c:pt idx="12">
                  <c:v>North Scotland</c:v>
                </c:pt>
                <c:pt idx="13">
                  <c:v>North East Scotland</c:v>
                </c:pt>
                <c:pt idx="14">
                  <c:v>East Scotland</c:v>
                </c:pt>
                <c:pt idx="15">
                  <c:v>South Scotland</c:v>
                </c:pt>
                <c:pt idx="16">
                  <c:v>West Scotland</c:v>
                </c:pt>
              </c:strCache>
            </c:strRef>
          </c:cat>
          <c:val>
            <c:numRef>
              <c:f>'Table 14'!$AU$6:$AU$22</c:f>
              <c:numCache>
                <c:formatCode>General</c:formatCode>
                <c:ptCount val="17"/>
                <c:pt idx="4">
                  <c:v>1.1526158245871601</c:v>
                </c:pt>
                <c:pt idx="5">
                  <c:v>0.46585147479545602</c:v>
                </c:pt>
                <c:pt idx="6">
                  <c:v>0.83465458100548195</c:v>
                </c:pt>
                <c:pt idx="7">
                  <c:v>1.5640255156712501</c:v>
                </c:pt>
                <c:pt idx="8">
                  <c:v>2.0886836630772501</c:v>
                </c:pt>
                <c:pt idx="9">
                  <c:v>2.1515088523871801</c:v>
                </c:pt>
                <c:pt idx="10">
                  <c:v>3.3518915077952101</c:v>
                </c:pt>
                <c:pt idx="11">
                  <c:v>2.1877049616777597</c:v>
                </c:pt>
                <c:pt idx="12">
                  <c:v>0.21303745734670901</c:v>
                </c:pt>
                <c:pt idx="13">
                  <c:v>0.32082997871096003</c:v>
                </c:pt>
                <c:pt idx="14">
                  <c:v>0.48154471804695098</c:v>
                </c:pt>
                <c:pt idx="15">
                  <c:v>1.1315533859904101</c:v>
                </c:pt>
                <c:pt idx="16">
                  <c:v>0.13497116177947299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21953280"/>
        <c:axId val="121975552"/>
      </c:barChart>
      <c:barChart>
        <c:barDir val="bar"/>
        <c:grouping val="stacked"/>
        <c:varyColors val="0"/>
        <c:ser>
          <c:idx val="6"/>
          <c:order val="1"/>
          <c:invertIfNegative val="0"/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cat>
            <c:strRef>
              <c:f>'Table 14'!$AJ$6:$AJ$22</c:f>
              <c:strCache>
                <c:ptCount val="17"/>
                <c:pt idx="13">
                  <c:v>Wales</c:v>
                </c:pt>
                <c:pt idx="14">
                  <c:v>Scotland</c:v>
                </c:pt>
                <c:pt idx="15">
                  <c:v>England</c:v>
                </c:pt>
                <c:pt idx="16">
                  <c:v>Great Britain</c:v>
                </c:pt>
              </c:strCache>
            </c:strRef>
          </c:cat>
          <c:val>
            <c:numRef>
              <c:f>'Table 14'!$AO$6:$AO$22</c:f>
              <c:numCache>
                <c:formatCode>General</c:formatCode>
                <c:ptCount val="17"/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</c:ser>
        <c:ser>
          <c:idx val="3"/>
          <c:order val="5"/>
          <c:tx>
            <c:strRef>
              <c:f>'Table 14'!$AW$4</c:f>
              <c:strCache>
                <c:ptCount val="1"/>
                <c:pt idx="0">
                  <c:v>Linear groups - Rural</c:v>
                </c:pt>
              </c:strCache>
            </c:strRef>
          </c:tx>
          <c:spPr>
            <a:solidFill>
              <a:srgbClr val="9CD42B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14'!$AJ$6:$AJ$22</c:f>
              <c:strCache>
                <c:ptCount val="17"/>
                <c:pt idx="13">
                  <c:v>Wales</c:v>
                </c:pt>
                <c:pt idx="14">
                  <c:v>Scotland</c:v>
                </c:pt>
                <c:pt idx="15">
                  <c:v>England</c:v>
                </c:pt>
                <c:pt idx="16">
                  <c:v>Great Britain</c:v>
                </c:pt>
              </c:strCache>
            </c:strRef>
          </c:cat>
          <c:val>
            <c:numRef>
              <c:f>'Table 14'!$AW$6:$AW$22</c:f>
              <c:numCache>
                <c:formatCode>General</c:formatCode>
                <c:ptCount val="17"/>
                <c:pt idx="13" formatCode="#,##0.0;\-#,##0.0;&quot;-&quot;">
                  <c:v>6.2580415764033992</c:v>
                </c:pt>
                <c:pt idx="14" formatCode="#,##0.0;\-#,##0.0;&quot;-&quot;">
                  <c:v>7.4568824287029001</c:v>
                </c:pt>
                <c:pt idx="15" formatCode="#,##0.0;\-#,##0.0;&quot;-&quot;">
                  <c:v>48.940189663848997</c:v>
                </c:pt>
                <c:pt idx="16" formatCode="#,##0.0;\-#,##0.0;&quot;-&quot;">
                  <c:v>62.655113668955302</c:v>
                </c:pt>
              </c:numCache>
            </c:numRef>
          </c:val>
        </c:ser>
        <c:ser>
          <c:idx val="4"/>
          <c:order val="6"/>
          <c:tx>
            <c:strRef>
              <c:f>'Table 14'!$AX$4</c:f>
              <c:strCache>
                <c:ptCount val="1"/>
                <c:pt idx="0">
                  <c:v>Non-linear groups - Rural</c:v>
                </c:pt>
              </c:strCache>
            </c:strRef>
          </c:tx>
          <c:spPr>
            <a:solidFill>
              <a:srgbClr val="D5E6B9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14'!$AJ$6:$AJ$22</c:f>
              <c:strCache>
                <c:ptCount val="17"/>
                <c:pt idx="13">
                  <c:v>Wales</c:v>
                </c:pt>
                <c:pt idx="14">
                  <c:v>Scotland</c:v>
                </c:pt>
                <c:pt idx="15">
                  <c:v>England</c:v>
                </c:pt>
                <c:pt idx="16">
                  <c:v>Great Britain</c:v>
                </c:pt>
              </c:strCache>
            </c:strRef>
          </c:cat>
          <c:val>
            <c:numRef>
              <c:f>'Table 14'!$AX$6:$AX$22</c:f>
              <c:numCache>
                <c:formatCode>General</c:formatCode>
                <c:ptCount val="17"/>
                <c:pt idx="13" formatCode="#,##0.0;\-#,##0.0;&quot;-&quot;">
                  <c:v>7.9835475513600906</c:v>
                </c:pt>
                <c:pt idx="14" formatCode="#,##0.0;\-#,##0.0;&quot;-&quot;">
                  <c:v>12.900721079713099</c:v>
                </c:pt>
                <c:pt idx="15" formatCode="#,##0.0;\-#,##0.0;&quot;-&quot;">
                  <c:v>62.292903442408999</c:v>
                </c:pt>
                <c:pt idx="16" formatCode="#,##0.0;\-#,##0.0;&quot;-&quot;">
                  <c:v>83.177172073482197</c:v>
                </c:pt>
              </c:numCache>
            </c:numRef>
          </c:val>
        </c:ser>
        <c:ser>
          <c:idx val="8"/>
          <c:order val="7"/>
          <c:tx>
            <c:strRef>
              <c:f>'Table 14'!$AY$4</c:f>
              <c:strCache>
                <c:ptCount val="1"/>
                <c:pt idx="0">
                  <c:v>Hedgerow groups - Rural</c:v>
                </c:pt>
              </c:strCache>
            </c:strRef>
          </c:tx>
          <c:spPr>
            <a:solidFill>
              <a:srgbClr val="A87001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14'!$AJ$6:$AJ$22</c:f>
              <c:strCache>
                <c:ptCount val="17"/>
                <c:pt idx="13">
                  <c:v>Wales</c:v>
                </c:pt>
                <c:pt idx="14">
                  <c:v>Scotland</c:v>
                </c:pt>
                <c:pt idx="15">
                  <c:v>England</c:v>
                </c:pt>
                <c:pt idx="16">
                  <c:v>Great Britain</c:v>
                </c:pt>
              </c:strCache>
            </c:strRef>
          </c:cat>
          <c:val>
            <c:numRef>
              <c:f>'Table 14'!$AY$6:$AY$22</c:f>
              <c:numCache>
                <c:formatCode>General</c:formatCode>
                <c:ptCount val="17"/>
                <c:pt idx="13" formatCode="#,##0.0;\-#,##0.0;&quot;-&quot;">
                  <c:v>2.8888321515255404</c:v>
                </c:pt>
                <c:pt idx="14" formatCode="#,##0.0;\-#,##0.0;&quot;-&quot;">
                  <c:v>2.28193670187451</c:v>
                </c:pt>
                <c:pt idx="15" formatCode="#,##0.0;\-#,##0.0;&quot;-&quot;">
                  <c:v>13.7969363809967</c:v>
                </c:pt>
                <c:pt idx="16" formatCode="#,##0.0;\-#,##0.0;&quot;-&quot;">
                  <c:v>18.967705234396799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21979648"/>
        <c:axId val="121977472"/>
      </c:barChart>
      <c:catAx>
        <c:axId val="1219532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one"/>
        <c:crossAx val="121975552"/>
        <c:crosses val="autoZero"/>
        <c:auto val="1"/>
        <c:lblAlgn val="ctr"/>
        <c:lblOffset val="100"/>
        <c:noMultiLvlLbl val="0"/>
      </c:catAx>
      <c:valAx>
        <c:axId val="12197555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b="0" baseline="0"/>
                  <a:t>Region a</a:t>
                </a:r>
                <a:r>
                  <a:rPr lang="en-US" b="0"/>
                  <a:t>rea (thousands of hectares)</a:t>
                </a:r>
              </a:p>
            </c:rich>
          </c:tx>
          <c:layout>
            <c:manualLayout>
              <c:xMode val="edge"/>
              <c:yMode val="edge"/>
              <c:x val="0.46552817820849318"/>
              <c:y val="0.9094808431964872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21953280"/>
        <c:crosses val="max"/>
        <c:crossBetween val="between"/>
      </c:valAx>
      <c:valAx>
        <c:axId val="121977472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 sz="1100" b="0" i="0" baseline="0">
                    <a:effectLst/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rPr>
                  <a:t>Country area (thousands of hectares)</a:t>
                </a:r>
                <a:endParaRPr lang="en-GB" sz="1100">
                  <a:effectLst/>
                  <a:latin typeface="Verdana" panose="020B0604030504040204" pitchFamily="34" charset="0"/>
                  <a:ea typeface="Verdana" panose="020B0604030504040204" pitchFamily="34" charset="0"/>
                  <a:cs typeface="Verdana" panose="020B0604030504040204" pitchFamily="34" charset="0"/>
                </a:endParaRPr>
              </a:p>
              <a:p>
                <a:pPr>
                  <a:defRPr/>
                </a:pPr>
                <a:endParaRPr lang="en-GB" sz="110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1979648"/>
        <c:crosses val="max"/>
        <c:crossBetween val="between"/>
      </c:valAx>
      <c:catAx>
        <c:axId val="1219796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2197747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1.3526939901743052E-2"/>
          <c:y val="0.93959655986397927"/>
          <c:w val="0.96610840568005918"/>
          <c:h val="6.0403440136020746E-2"/>
        </c:manualLayout>
      </c:layout>
      <c:overlay val="0"/>
      <c:spPr>
        <a:noFill/>
        <a:ln>
          <a:noFill/>
        </a:ln>
      </c:spPr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en-US"/>
    </a:p>
  </c:txPr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415411535096574"/>
          <c:y val="8.8430479208966808E-2"/>
          <c:w val="0.77582954438387519"/>
          <c:h val="0.77656052427408839"/>
        </c:manualLayout>
      </c:layout>
      <c:barChart>
        <c:barDir val="bar"/>
        <c:grouping val="stacked"/>
        <c:varyColors val="0"/>
        <c:ser>
          <c:idx val="5"/>
          <c:order val="0"/>
          <c:invertIfNegative val="0"/>
          <c:dLbls>
            <c:txPr>
              <a:bodyPr/>
              <a:lstStyle/>
              <a:p>
                <a:pPr>
                  <a:defRPr sz="1050"/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cat>
            <c:strRef>
              <c:f>'Table 14'!$BA$6:$BA$22</c:f>
              <c:strCache>
                <c:ptCount val="17"/>
                <c:pt idx="4">
                  <c:v>North West England</c:v>
                </c:pt>
                <c:pt idx="5">
                  <c:v>North East England</c:v>
                </c:pt>
                <c:pt idx="6">
                  <c:v>Yorkshire and the Humber</c:v>
                </c:pt>
                <c:pt idx="7">
                  <c:v>East Midlands</c:v>
                </c:pt>
                <c:pt idx="8">
                  <c:v>East England</c:v>
                </c:pt>
                <c:pt idx="9">
                  <c:v>South East and London</c:v>
                </c:pt>
                <c:pt idx="10">
                  <c:v>South West England</c:v>
                </c:pt>
                <c:pt idx="11">
                  <c:v>West Midlands</c:v>
                </c:pt>
                <c:pt idx="12">
                  <c:v>North Scotland</c:v>
                </c:pt>
                <c:pt idx="13">
                  <c:v>North East Scotland</c:v>
                </c:pt>
                <c:pt idx="14">
                  <c:v>East Scotland</c:v>
                </c:pt>
                <c:pt idx="15">
                  <c:v>South Scotland</c:v>
                </c:pt>
                <c:pt idx="16">
                  <c:v>West Scotland</c:v>
                </c:pt>
              </c:strCache>
            </c:strRef>
          </c:cat>
          <c:val>
            <c:numRef>
              <c:f>'Table 14'!$AN$6:$AN$22</c:f>
              <c:numCache>
                <c:formatCode>General</c:formatCode>
                <c:ptCount val="17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</c:ser>
        <c:ser>
          <c:idx val="1"/>
          <c:order val="2"/>
          <c:tx>
            <c:strRef>
              <c:f>'Table 14'!$BB$4</c:f>
              <c:strCache>
                <c:ptCount val="1"/>
                <c:pt idx="0">
                  <c:v>Linear groups - Urban</c:v>
                </c:pt>
              </c:strCache>
            </c:strRef>
          </c:tx>
          <c:spPr>
            <a:solidFill>
              <a:srgbClr val="9CD42B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14'!$BA$6:$BA$22</c:f>
              <c:strCache>
                <c:ptCount val="17"/>
                <c:pt idx="4">
                  <c:v>North West England</c:v>
                </c:pt>
                <c:pt idx="5">
                  <c:v>North East England</c:v>
                </c:pt>
                <c:pt idx="6">
                  <c:v>Yorkshire and the Humber</c:v>
                </c:pt>
                <c:pt idx="7">
                  <c:v>East Midlands</c:v>
                </c:pt>
                <c:pt idx="8">
                  <c:v>East England</c:v>
                </c:pt>
                <c:pt idx="9">
                  <c:v>South East and London</c:v>
                </c:pt>
                <c:pt idx="10">
                  <c:v>South West England</c:v>
                </c:pt>
                <c:pt idx="11">
                  <c:v>West Midlands</c:v>
                </c:pt>
                <c:pt idx="12">
                  <c:v>North Scotland</c:v>
                </c:pt>
                <c:pt idx="13">
                  <c:v>North East Scotland</c:v>
                </c:pt>
                <c:pt idx="14">
                  <c:v>East Scotland</c:v>
                </c:pt>
                <c:pt idx="15">
                  <c:v>South Scotland</c:v>
                </c:pt>
                <c:pt idx="16">
                  <c:v>West Scotland</c:v>
                </c:pt>
              </c:strCache>
            </c:strRef>
          </c:cat>
          <c:val>
            <c:numRef>
              <c:f>'Table 14'!$BB$6:$BB$22</c:f>
              <c:numCache>
                <c:formatCode>General</c:formatCode>
                <c:ptCount val="17"/>
                <c:pt idx="4">
                  <c:v>1.17840961634996</c:v>
                </c:pt>
                <c:pt idx="5">
                  <c:v>0.321737425372363</c:v>
                </c:pt>
                <c:pt idx="6">
                  <c:v>1.3508504814712201</c:v>
                </c:pt>
                <c:pt idx="7">
                  <c:v>1.6928583988702</c:v>
                </c:pt>
                <c:pt idx="8">
                  <c:v>4.1618790538584403</c:v>
                </c:pt>
                <c:pt idx="9">
                  <c:v>4.71182297699416</c:v>
                </c:pt>
                <c:pt idx="10">
                  <c:v>1.7458081091953901</c:v>
                </c:pt>
                <c:pt idx="11">
                  <c:v>1.6305931548434101</c:v>
                </c:pt>
                <c:pt idx="12">
                  <c:v>0</c:v>
                </c:pt>
                <c:pt idx="13">
                  <c:v>0.27643944826073696</c:v>
                </c:pt>
                <c:pt idx="14">
                  <c:v>0.39721544598897995</c:v>
                </c:pt>
                <c:pt idx="15">
                  <c:v>0.857714411991089</c:v>
                </c:pt>
                <c:pt idx="16">
                  <c:v>0.245006764223967</c:v>
                </c:pt>
              </c:numCache>
            </c:numRef>
          </c:val>
        </c:ser>
        <c:ser>
          <c:idx val="2"/>
          <c:order val="3"/>
          <c:tx>
            <c:strRef>
              <c:f>'Table 14'!$BC$4</c:f>
              <c:strCache>
                <c:ptCount val="1"/>
                <c:pt idx="0">
                  <c:v>Non-linear groups - Urban</c:v>
                </c:pt>
              </c:strCache>
            </c:strRef>
          </c:tx>
          <c:spPr>
            <a:solidFill>
              <a:srgbClr val="D5E6B9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14'!$BA$6:$BA$22</c:f>
              <c:strCache>
                <c:ptCount val="17"/>
                <c:pt idx="4">
                  <c:v>North West England</c:v>
                </c:pt>
                <c:pt idx="5">
                  <c:v>North East England</c:v>
                </c:pt>
                <c:pt idx="6">
                  <c:v>Yorkshire and the Humber</c:v>
                </c:pt>
                <c:pt idx="7">
                  <c:v>East Midlands</c:v>
                </c:pt>
                <c:pt idx="8">
                  <c:v>East England</c:v>
                </c:pt>
                <c:pt idx="9">
                  <c:v>South East and London</c:v>
                </c:pt>
                <c:pt idx="10">
                  <c:v>South West England</c:v>
                </c:pt>
                <c:pt idx="11">
                  <c:v>West Midlands</c:v>
                </c:pt>
                <c:pt idx="12">
                  <c:v>North Scotland</c:v>
                </c:pt>
                <c:pt idx="13">
                  <c:v>North East Scotland</c:v>
                </c:pt>
                <c:pt idx="14">
                  <c:v>East Scotland</c:v>
                </c:pt>
                <c:pt idx="15">
                  <c:v>South Scotland</c:v>
                </c:pt>
                <c:pt idx="16">
                  <c:v>West Scotland</c:v>
                </c:pt>
              </c:strCache>
            </c:strRef>
          </c:cat>
          <c:val>
            <c:numRef>
              <c:f>'Table 14'!$BC$6:$BC$22</c:f>
              <c:numCache>
                <c:formatCode>General</c:formatCode>
                <c:ptCount val="17"/>
                <c:pt idx="4">
                  <c:v>4.7463564048888003</c:v>
                </c:pt>
                <c:pt idx="5">
                  <c:v>1.5734446490972001</c:v>
                </c:pt>
                <c:pt idx="6">
                  <c:v>1.9614795594204699</c:v>
                </c:pt>
                <c:pt idx="7">
                  <c:v>6.0375686101086501</c:v>
                </c:pt>
                <c:pt idx="8">
                  <c:v>11.9264192601554</c:v>
                </c:pt>
                <c:pt idx="9">
                  <c:v>14.859765949836101</c:v>
                </c:pt>
                <c:pt idx="10">
                  <c:v>4.5713983882684799</c:v>
                </c:pt>
                <c:pt idx="11">
                  <c:v>4.1973343291393501</c:v>
                </c:pt>
                <c:pt idx="12">
                  <c:v>0</c:v>
                </c:pt>
                <c:pt idx="13">
                  <c:v>0.82358498386589896</c:v>
                </c:pt>
                <c:pt idx="14">
                  <c:v>0.85790623197396798</c:v>
                </c:pt>
                <c:pt idx="15">
                  <c:v>2.34233139497191</c:v>
                </c:pt>
                <c:pt idx="16">
                  <c:v>0.75792540207235004</c:v>
                </c:pt>
              </c:numCache>
            </c:numRef>
          </c:val>
        </c:ser>
        <c:ser>
          <c:idx val="7"/>
          <c:order val="4"/>
          <c:tx>
            <c:strRef>
              <c:f>'Table 14'!$BD$4</c:f>
              <c:strCache>
                <c:ptCount val="1"/>
                <c:pt idx="0">
                  <c:v>Hedgerow groups - Urban</c:v>
                </c:pt>
              </c:strCache>
            </c:strRef>
          </c:tx>
          <c:spPr>
            <a:solidFill>
              <a:srgbClr val="A87001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14'!$BA$6:$BA$22</c:f>
              <c:strCache>
                <c:ptCount val="17"/>
                <c:pt idx="4">
                  <c:v>North West England</c:v>
                </c:pt>
                <c:pt idx="5">
                  <c:v>North East England</c:v>
                </c:pt>
                <c:pt idx="6">
                  <c:v>Yorkshire and the Humber</c:v>
                </c:pt>
                <c:pt idx="7">
                  <c:v>East Midlands</c:v>
                </c:pt>
                <c:pt idx="8">
                  <c:v>East England</c:v>
                </c:pt>
                <c:pt idx="9">
                  <c:v>South East and London</c:v>
                </c:pt>
                <c:pt idx="10">
                  <c:v>South West England</c:v>
                </c:pt>
                <c:pt idx="11">
                  <c:v>West Midlands</c:v>
                </c:pt>
                <c:pt idx="12">
                  <c:v>North Scotland</c:v>
                </c:pt>
                <c:pt idx="13">
                  <c:v>North East Scotland</c:v>
                </c:pt>
                <c:pt idx="14">
                  <c:v>East Scotland</c:v>
                </c:pt>
                <c:pt idx="15">
                  <c:v>South Scotland</c:v>
                </c:pt>
                <c:pt idx="16">
                  <c:v>West Scotland</c:v>
                </c:pt>
              </c:strCache>
            </c:strRef>
          </c:cat>
          <c:val>
            <c:numRef>
              <c:f>'Table 14'!$BD$6:$BD$22</c:f>
              <c:numCache>
                <c:formatCode>General</c:formatCode>
                <c:ptCount val="17"/>
                <c:pt idx="4">
                  <c:v>6.7133552849610395E-2</c:v>
                </c:pt>
                <c:pt idx="5">
                  <c:v>1.5224708054254301E-2</c:v>
                </c:pt>
                <c:pt idx="6">
                  <c:v>2.35571065577291E-2</c:v>
                </c:pt>
                <c:pt idx="7">
                  <c:v>0.17895130450833399</c:v>
                </c:pt>
                <c:pt idx="8">
                  <c:v>0.161631784669239</c:v>
                </c:pt>
                <c:pt idx="9">
                  <c:v>0.172832497254293</c:v>
                </c:pt>
                <c:pt idx="10">
                  <c:v>8.3908731811881396E-2</c:v>
                </c:pt>
                <c:pt idx="11">
                  <c:v>6.8579781783074695E-2</c:v>
                </c:pt>
                <c:pt idx="12">
                  <c:v>0</c:v>
                </c:pt>
                <c:pt idx="13">
                  <c:v>8.9965301014385303E-3</c:v>
                </c:pt>
                <c:pt idx="14">
                  <c:v>1.4742363601071101E-2</c:v>
                </c:pt>
                <c:pt idx="15">
                  <c:v>0.120242729128287</c:v>
                </c:pt>
                <c:pt idx="16">
                  <c:v>2.3972883507349E-2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22060800"/>
        <c:axId val="122062336"/>
      </c:barChart>
      <c:barChart>
        <c:barDir val="bar"/>
        <c:grouping val="stacked"/>
        <c:varyColors val="0"/>
        <c:ser>
          <c:idx val="6"/>
          <c:order val="1"/>
          <c:invertIfNegative val="0"/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cat>
            <c:strRef>
              <c:f>'Table 14'!$AJ$6:$AJ$22</c:f>
              <c:strCache>
                <c:ptCount val="17"/>
                <c:pt idx="13">
                  <c:v>Wales</c:v>
                </c:pt>
                <c:pt idx="14">
                  <c:v>Scotland</c:v>
                </c:pt>
                <c:pt idx="15">
                  <c:v>England</c:v>
                </c:pt>
                <c:pt idx="16">
                  <c:v>Great Britain</c:v>
                </c:pt>
              </c:strCache>
            </c:strRef>
          </c:cat>
          <c:val>
            <c:numRef>
              <c:f>'Table 14'!$AO$6:$AO$22</c:f>
              <c:numCache>
                <c:formatCode>General</c:formatCode>
                <c:ptCount val="17"/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</c:ser>
        <c:ser>
          <c:idx val="3"/>
          <c:order val="5"/>
          <c:tx>
            <c:strRef>
              <c:f>'Table 14'!$BF$4</c:f>
              <c:strCache>
                <c:ptCount val="1"/>
                <c:pt idx="0">
                  <c:v>Linear groups - Urban</c:v>
                </c:pt>
              </c:strCache>
            </c:strRef>
          </c:tx>
          <c:spPr>
            <a:solidFill>
              <a:srgbClr val="9CD42B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14'!$AJ$6:$AJ$22</c:f>
              <c:strCache>
                <c:ptCount val="17"/>
                <c:pt idx="13">
                  <c:v>Wales</c:v>
                </c:pt>
                <c:pt idx="14">
                  <c:v>Scotland</c:v>
                </c:pt>
                <c:pt idx="15">
                  <c:v>England</c:v>
                </c:pt>
                <c:pt idx="16">
                  <c:v>Great Britain</c:v>
                </c:pt>
              </c:strCache>
            </c:strRef>
          </c:cat>
          <c:val>
            <c:numRef>
              <c:f>'Table 14'!$BF$6:$BF$22</c:f>
              <c:numCache>
                <c:formatCode>General</c:formatCode>
                <c:ptCount val="17"/>
                <c:pt idx="13" formatCode="#,##0.0;\-#,##0.0;&quot;-&quot;">
                  <c:v>4.8496467569091299</c:v>
                </c:pt>
                <c:pt idx="14" formatCode="#,##0.0;\-#,##0.0;&quot;-&quot;">
                  <c:v>1.77637607046477</c:v>
                </c:pt>
                <c:pt idx="15" formatCode="#,##0.0;\-#,##0.0;&quot;-&quot;">
                  <c:v>16.793959216955098</c:v>
                </c:pt>
                <c:pt idx="16" formatCode="#,##0.0;\-#,##0.0;&quot;-&quot;">
                  <c:v>23.4199820443291</c:v>
                </c:pt>
              </c:numCache>
            </c:numRef>
          </c:val>
        </c:ser>
        <c:ser>
          <c:idx val="4"/>
          <c:order val="6"/>
          <c:tx>
            <c:strRef>
              <c:f>'Table 14'!$BG$4</c:f>
              <c:strCache>
                <c:ptCount val="1"/>
                <c:pt idx="0">
                  <c:v>Non-linear groups - Urban</c:v>
                </c:pt>
              </c:strCache>
            </c:strRef>
          </c:tx>
          <c:spPr>
            <a:solidFill>
              <a:srgbClr val="D5E6B9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14'!$AJ$6:$AJ$22</c:f>
              <c:strCache>
                <c:ptCount val="17"/>
                <c:pt idx="13">
                  <c:v>Wales</c:v>
                </c:pt>
                <c:pt idx="14">
                  <c:v>Scotland</c:v>
                </c:pt>
                <c:pt idx="15">
                  <c:v>England</c:v>
                </c:pt>
                <c:pt idx="16">
                  <c:v>Great Britain</c:v>
                </c:pt>
              </c:strCache>
            </c:strRef>
          </c:cat>
          <c:val>
            <c:numRef>
              <c:f>'Table 14'!$BG$6:$BG$22</c:f>
              <c:numCache>
                <c:formatCode>General</c:formatCode>
                <c:ptCount val="17"/>
                <c:pt idx="13" formatCode="#,##0.0;\-#,##0.0;&quot;-&quot;">
                  <c:v>10.665956029419499</c:v>
                </c:pt>
                <c:pt idx="14" formatCode="#,##0.0;\-#,##0.0;&quot;-&quot;">
                  <c:v>4.7817480128841297</c:v>
                </c:pt>
                <c:pt idx="15" formatCode="#,##0.0;\-#,##0.0;&quot;-&quot;">
                  <c:v>49.873767150914503</c:v>
                </c:pt>
                <c:pt idx="16" formatCode="#,##0.0;\-#,##0.0;&quot;-&quot;">
                  <c:v>65.321471193218102</c:v>
                </c:pt>
              </c:numCache>
            </c:numRef>
          </c:val>
        </c:ser>
        <c:ser>
          <c:idx val="8"/>
          <c:order val="7"/>
          <c:tx>
            <c:strRef>
              <c:f>'Table 14'!$BH$4</c:f>
              <c:strCache>
                <c:ptCount val="1"/>
                <c:pt idx="0">
                  <c:v>Hedgerow groups - Urban</c:v>
                </c:pt>
              </c:strCache>
            </c:strRef>
          </c:tx>
          <c:spPr>
            <a:solidFill>
              <a:srgbClr val="A87001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14'!$AJ$6:$AJ$22</c:f>
              <c:strCache>
                <c:ptCount val="17"/>
                <c:pt idx="13">
                  <c:v>Wales</c:v>
                </c:pt>
                <c:pt idx="14">
                  <c:v>Scotland</c:v>
                </c:pt>
                <c:pt idx="15">
                  <c:v>England</c:v>
                </c:pt>
                <c:pt idx="16">
                  <c:v>Great Britain</c:v>
                </c:pt>
              </c:strCache>
            </c:strRef>
          </c:cat>
          <c:val>
            <c:numRef>
              <c:f>'Table 14'!$BH$6:$BH$22</c:f>
              <c:numCache>
                <c:formatCode>General</c:formatCode>
                <c:ptCount val="17"/>
                <c:pt idx="13" formatCode="#,##0.0;\-#,##0.0;&quot;-&quot;">
                  <c:v>0.69367216169160595</c:v>
                </c:pt>
                <c:pt idx="14" formatCode="#,##0.0;\-#,##0.0;&quot;-&quot;">
                  <c:v>0.16795450633814499</c:v>
                </c:pt>
                <c:pt idx="15" formatCode="#,##0.0;\-#,##0.0;&quot;-&quot;">
                  <c:v>0.77181946748841601</c:v>
                </c:pt>
                <c:pt idx="16" formatCode="#,##0.0;\-#,##0.0;&quot;-&quot;">
                  <c:v>1.63344613551817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22070528"/>
        <c:axId val="122064256"/>
      </c:barChart>
      <c:catAx>
        <c:axId val="1220608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one"/>
        <c:crossAx val="122062336"/>
        <c:crosses val="autoZero"/>
        <c:auto val="1"/>
        <c:lblAlgn val="ctr"/>
        <c:lblOffset val="100"/>
        <c:noMultiLvlLbl val="0"/>
      </c:catAx>
      <c:valAx>
        <c:axId val="122062336"/>
        <c:scaling>
          <c:orientation val="minMax"/>
          <c:max val="2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b="0" baseline="0"/>
                  <a:t>Region a</a:t>
                </a:r>
                <a:r>
                  <a:rPr lang="en-US" b="0"/>
                  <a:t>rea (thousands of hectares)</a:t>
                </a:r>
              </a:p>
            </c:rich>
          </c:tx>
          <c:layout>
            <c:manualLayout>
              <c:xMode val="edge"/>
              <c:yMode val="edge"/>
              <c:x val="0.46689569957601451"/>
              <c:y val="0.9094808431964872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22060800"/>
        <c:crosses val="max"/>
        <c:crossBetween val="between"/>
      </c:valAx>
      <c:valAx>
        <c:axId val="122064256"/>
        <c:scaling>
          <c:orientation val="minMax"/>
          <c:max val="100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 sz="1100" b="0" i="0" baseline="0">
                    <a:effectLst/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rPr>
                  <a:t>Country area (thousands of hectares)</a:t>
                </a:r>
                <a:endParaRPr lang="en-GB" sz="1100">
                  <a:effectLst/>
                  <a:latin typeface="Verdana" panose="020B0604030504040204" pitchFamily="34" charset="0"/>
                  <a:ea typeface="Verdana" panose="020B0604030504040204" pitchFamily="34" charset="0"/>
                  <a:cs typeface="Verdana" panose="020B0604030504040204" pitchFamily="34" charset="0"/>
                </a:endParaRPr>
              </a:p>
              <a:p>
                <a:pPr>
                  <a:defRPr/>
                </a:pPr>
                <a:endParaRPr lang="en-GB" sz="110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2070528"/>
        <c:crosses val="max"/>
        <c:crossBetween val="between"/>
      </c:valAx>
      <c:catAx>
        <c:axId val="1220705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2206425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1.3526939901743052E-2"/>
          <c:y val="0.93959655986397927"/>
          <c:w val="0.96610840568005918"/>
          <c:h val="6.0403440136020746E-2"/>
        </c:manualLayout>
      </c:layout>
      <c:overlay val="0"/>
      <c:spPr>
        <a:noFill/>
        <a:ln>
          <a:noFill/>
        </a:ln>
      </c:spPr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en-US"/>
    </a:p>
  </c:txPr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39908362562146"/>
          <c:y val="2.3031825795644893E-2"/>
          <c:w val="0.80791718611055485"/>
          <c:h val="0.37548272860364817"/>
        </c:manualLayout>
      </c:layout>
      <c:barChart>
        <c:barDir val="bar"/>
        <c:grouping val="stacked"/>
        <c:varyColors val="0"/>
        <c:ser>
          <c:idx val="1"/>
          <c:order val="0"/>
          <c:tx>
            <c:strRef>
              <c:f>'Table 15'!$C$4:$H$4</c:f>
              <c:strCache>
                <c:ptCount val="1"/>
                <c:pt idx="0">
                  <c:v>Total groups of trees</c:v>
                </c:pt>
              </c:strCache>
            </c:strRef>
          </c:tx>
          <c:spPr>
            <a:solidFill>
              <a:srgbClr val="9CD42B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9'!$B$6:$B$9</c:f>
              <c:strCache>
                <c:ptCount val="4"/>
                <c:pt idx="0">
                  <c:v>Great Britain</c:v>
                </c:pt>
                <c:pt idx="1">
                  <c:v>England</c:v>
                </c:pt>
                <c:pt idx="2">
                  <c:v>Scotland</c:v>
                </c:pt>
                <c:pt idx="3">
                  <c:v>Wales</c:v>
                </c:pt>
              </c:strCache>
            </c:strRef>
          </c:cat>
          <c:val>
            <c:numRef>
              <c:f>'Table 15'!$G$7:$G$10</c:f>
              <c:numCache>
                <c:formatCode>#,##0;\-#,##0;"-"</c:formatCode>
                <c:ptCount val="4"/>
                <c:pt idx="0">
                  <c:v>11602.238507667995</c:v>
                </c:pt>
                <c:pt idx="1">
                  <c:v>7324.1513331935112</c:v>
                </c:pt>
                <c:pt idx="2">
                  <c:v>3479.0306194008217</c:v>
                </c:pt>
                <c:pt idx="3">
                  <c:v>799.05655507366146</c:v>
                </c:pt>
              </c:numCache>
            </c:numRef>
          </c:val>
        </c:ser>
        <c:ser>
          <c:idx val="4"/>
          <c:order val="1"/>
          <c:tx>
            <c:strRef>
              <c:f>'Table 9'!$L$4</c:f>
              <c:strCache>
                <c:ptCount val="1"/>
              </c:strCache>
            </c:strRef>
          </c:tx>
          <c:spPr>
            <a:noFill/>
          </c:spPr>
          <c:invertIfNegative val="0"/>
          <c:val>
            <c:numRef>
              <c:f>'Table 9'!$L$6:$L$9</c:f>
              <c:numCache>
                <c:formatCode>General</c:formatCod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8824704"/>
        <c:axId val="28826240"/>
      </c:barChart>
      <c:catAx>
        <c:axId val="28824704"/>
        <c:scaling>
          <c:orientation val="maxMin"/>
        </c:scaling>
        <c:delete val="0"/>
        <c:axPos val="l"/>
        <c:majorTickMark val="out"/>
        <c:minorTickMark val="none"/>
        <c:tickLblPos val="nextTo"/>
        <c:crossAx val="28826240"/>
        <c:crosses val="autoZero"/>
        <c:auto val="1"/>
        <c:lblAlgn val="ctr"/>
        <c:lblOffset val="100"/>
        <c:noMultiLvlLbl val="0"/>
      </c:catAx>
      <c:valAx>
        <c:axId val="28826240"/>
        <c:scaling>
          <c:orientation val="minMax"/>
          <c:max val="1200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No. of features (thousands)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crossAx val="28824704"/>
        <c:crosses val="max"/>
        <c:crossBetween val="between"/>
      </c:valAx>
    </c:plotArea>
    <c:legend>
      <c:legendPos val="b"/>
      <c:legendEntry>
        <c:idx val="1"/>
        <c:txPr>
          <a:bodyPr/>
          <a:lstStyle/>
          <a:p>
            <a:pPr rtl="0">
              <a:defRPr sz="1800"/>
            </a:pPr>
            <a:endParaRPr lang="en-US"/>
          </a:p>
        </c:txPr>
      </c:legendEntry>
      <c:layout>
        <c:manualLayout>
          <c:xMode val="edge"/>
          <c:yMode val="edge"/>
          <c:x val="0.26152401068816356"/>
          <c:y val="0.48564442949656417"/>
          <c:w val="0.69297604206365093"/>
          <c:h val="5.7906659280655241E-2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en-US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39908362562146"/>
          <c:y val="2.3031825795644893E-2"/>
          <c:w val="0.80791718611055485"/>
          <c:h val="0.37548272860364817"/>
        </c:manualLayout>
      </c:layout>
      <c:barChart>
        <c:barDir val="bar"/>
        <c:grouping val="stacked"/>
        <c:varyColors val="0"/>
        <c:ser>
          <c:idx val="1"/>
          <c:order val="0"/>
          <c:tx>
            <c:v>Total rural groups of trees</c:v>
          </c:tx>
          <c:spPr>
            <a:solidFill>
              <a:srgbClr val="9CD42B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9'!$B$6:$B$9</c:f>
              <c:strCache>
                <c:ptCount val="4"/>
                <c:pt idx="0">
                  <c:v>Great Britain</c:v>
                </c:pt>
                <c:pt idx="1">
                  <c:v>England</c:v>
                </c:pt>
                <c:pt idx="2">
                  <c:v>Scotland</c:v>
                </c:pt>
                <c:pt idx="3">
                  <c:v>Wales</c:v>
                </c:pt>
              </c:strCache>
            </c:strRef>
          </c:cat>
          <c:val>
            <c:numRef>
              <c:f>'Table 15'!$C$7:$C$10</c:f>
              <c:numCache>
                <c:formatCode>#,##0;\-#,##0;"-"</c:formatCode>
                <c:ptCount val="4"/>
                <c:pt idx="0">
                  <c:v>6877.9049651229179</c:v>
                </c:pt>
                <c:pt idx="1">
                  <c:v>3390.8501332840547</c:v>
                </c:pt>
                <c:pt idx="2">
                  <c:v>2800.182923332422</c:v>
                </c:pt>
                <c:pt idx="3">
                  <c:v>686.87190850644095</c:v>
                </c:pt>
              </c:numCache>
            </c:numRef>
          </c:val>
        </c:ser>
        <c:ser>
          <c:idx val="4"/>
          <c:order val="1"/>
          <c:tx>
            <c:strRef>
              <c:f>'Table 9'!$L$4</c:f>
              <c:strCache>
                <c:ptCount val="1"/>
              </c:strCache>
            </c:strRef>
          </c:tx>
          <c:spPr>
            <a:noFill/>
          </c:spPr>
          <c:invertIfNegative val="0"/>
          <c:val>
            <c:numRef>
              <c:f>'Table 9'!$L$6:$L$9</c:f>
              <c:numCache>
                <c:formatCode>General</c:formatCod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21893632"/>
        <c:axId val="121895168"/>
      </c:barChart>
      <c:catAx>
        <c:axId val="121893632"/>
        <c:scaling>
          <c:orientation val="maxMin"/>
        </c:scaling>
        <c:delete val="0"/>
        <c:axPos val="l"/>
        <c:majorTickMark val="out"/>
        <c:minorTickMark val="none"/>
        <c:tickLblPos val="nextTo"/>
        <c:crossAx val="121895168"/>
        <c:crosses val="autoZero"/>
        <c:auto val="1"/>
        <c:lblAlgn val="ctr"/>
        <c:lblOffset val="100"/>
        <c:noMultiLvlLbl val="0"/>
      </c:catAx>
      <c:valAx>
        <c:axId val="121895168"/>
        <c:scaling>
          <c:orientation val="minMax"/>
          <c:max val="700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No. of features (thousands)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crossAx val="121893632"/>
        <c:crosses val="max"/>
        <c:crossBetween val="between"/>
      </c:valAx>
    </c:plotArea>
    <c:legend>
      <c:legendPos val="b"/>
      <c:legendEntry>
        <c:idx val="1"/>
        <c:txPr>
          <a:bodyPr/>
          <a:lstStyle/>
          <a:p>
            <a:pPr rtl="0">
              <a:defRPr sz="1800"/>
            </a:pPr>
            <a:endParaRPr lang="en-US"/>
          </a:p>
        </c:txPr>
      </c:legendEntry>
      <c:layout>
        <c:manualLayout>
          <c:xMode val="edge"/>
          <c:yMode val="edge"/>
          <c:x val="0.26152401068816356"/>
          <c:y val="0.48564442949656417"/>
          <c:w val="0.69297604206365093"/>
          <c:h val="5.7906659280655241E-2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39908362562146"/>
          <c:y val="2.3031825795644893E-2"/>
          <c:w val="0.81269908427156201"/>
          <c:h val="0.78658779461612527"/>
        </c:manualLayout>
      </c:layout>
      <c:barChart>
        <c:barDir val="bar"/>
        <c:grouping val="stacked"/>
        <c:varyColors val="0"/>
        <c:ser>
          <c:idx val="0"/>
          <c:order val="0"/>
          <c:tx>
            <c:v>Mapped NFI woodland (2013)</c:v>
          </c:tx>
          <c:spPr>
            <a:solidFill>
              <a:srgbClr val="1D6D5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4'!$B$7:$B$18</c:f>
              <c:strCache>
                <c:ptCount val="12"/>
                <c:pt idx="0">
                  <c:v>Great Britain</c:v>
                </c:pt>
                <c:pt idx="1">
                  <c:v>Rural</c:v>
                </c:pt>
                <c:pt idx="2">
                  <c:v>Urban</c:v>
                </c:pt>
                <c:pt idx="3">
                  <c:v>England</c:v>
                </c:pt>
                <c:pt idx="4">
                  <c:v>Rural</c:v>
                </c:pt>
                <c:pt idx="5">
                  <c:v>Urban</c:v>
                </c:pt>
                <c:pt idx="6">
                  <c:v>Scotland</c:v>
                </c:pt>
                <c:pt idx="7">
                  <c:v>Rural</c:v>
                </c:pt>
                <c:pt idx="8">
                  <c:v>Urban</c:v>
                </c:pt>
                <c:pt idx="9">
                  <c:v>Wales</c:v>
                </c:pt>
                <c:pt idx="10">
                  <c:v>Rural</c:v>
                </c:pt>
                <c:pt idx="11">
                  <c:v>Urban</c:v>
                </c:pt>
              </c:strCache>
            </c:strRef>
          </c:cat>
          <c:val>
            <c:numRef>
              <c:f>'Table 4'!$C$7:$C$18</c:f>
              <c:numCache>
                <c:formatCode>#,##0.0;\-#,##0.0;"-"</c:formatCode>
                <c:ptCount val="12"/>
                <c:pt idx="0">
                  <c:v>3014.3110000000001</c:v>
                </c:pt>
                <c:pt idx="1">
                  <c:v>2931.4079999999999</c:v>
                </c:pt>
                <c:pt idx="2">
                  <c:v>82.903000000000006</c:v>
                </c:pt>
                <c:pt idx="3">
                  <c:v>1298.2070000000001</c:v>
                </c:pt>
                <c:pt idx="4">
                  <c:v>1239.2809999999999</c:v>
                </c:pt>
                <c:pt idx="5">
                  <c:v>58.926000000000002</c:v>
                </c:pt>
                <c:pt idx="6">
                  <c:v>1410.684</c:v>
                </c:pt>
                <c:pt idx="7">
                  <c:v>1395.1389999999999</c:v>
                </c:pt>
                <c:pt idx="8">
                  <c:v>15.545</c:v>
                </c:pt>
                <c:pt idx="9">
                  <c:v>305.41899999999998</c:v>
                </c:pt>
                <c:pt idx="10">
                  <c:v>296.988</c:v>
                </c:pt>
                <c:pt idx="11">
                  <c:v>8.4309999999999992</c:v>
                </c:pt>
              </c:numCache>
            </c:numRef>
          </c:val>
        </c:ser>
        <c:ser>
          <c:idx val="1"/>
          <c:order val="1"/>
          <c:tx>
            <c:v>Total unmapped NFI woodland</c:v>
          </c:tx>
          <c:spPr>
            <a:solidFill>
              <a:srgbClr val="358723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4'!$B$7:$B$18</c:f>
              <c:strCache>
                <c:ptCount val="12"/>
                <c:pt idx="0">
                  <c:v>Great Britain</c:v>
                </c:pt>
                <c:pt idx="1">
                  <c:v>Rural</c:v>
                </c:pt>
                <c:pt idx="2">
                  <c:v>Urban</c:v>
                </c:pt>
                <c:pt idx="3">
                  <c:v>England</c:v>
                </c:pt>
                <c:pt idx="4">
                  <c:v>Rural</c:v>
                </c:pt>
                <c:pt idx="5">
                  <c:v>Urban</c:v>
                </c:pt>
                <c:pt idx="6">
                  <c:v>Scotland</c:v>
                </c:pt>
                <c:pt idx="7">
                  <c:v>Rural</c:v>
                </c:pt>
                <c:pt idx="8">
                  <c:v>Urban</c:v>
                </c:pt>
                <c:pt idx="9">
                  <c:v>Wales</c:v>
                </c:pt>
                <c:pt idx="10">
                  <c:v>Rural</c:v>
                </c:pt>
                <c:pt idx="11">
                  <c:v>Urban</c:v>
                </c:pt>
              </c:strCache>
            </c:strRef>
          </c:cat>
          <c:val>
            <c:numRef>
              <c:f>'Table 4'!$D$7:$D$18</c:f>
              <c:numCache>
                <c:formatCode>#,##0.0;\-#,##0.0;"-"</c:formatCode>
                <c:ptCount val="12"/>
                <c:pt idx="0">
                  <c:v>60.283646588759041</c:v>
                </c:pt>
                <c:pt idx="1">
                  <c:v>52.964693237767001</c:v>
                </c:pt>
                <c:pt idx="2">
                  <c:v>7.3189533509920404</c:v>
                </c:pt>
                <c:pt idx="3">
                  <c:v>38.169781183827169</c:v>
                </c:pt>
                <c:pt idx="4">
                  <c:v>31.974806204867001</c:v>
                </c:pt>
                <c:pt idx="5">
                  <c:v>6.19497497896017</c:v>
                </c:pt>
                <c:pt idx="6">
                  <c:v>18.273476703566601</c:v>
                </c:pt>
                <c:pt idx="7">
                  <c:v>17.781390699551</c:v>
                </c:pt>
                <c:pt idx="8">
                  <c:v>0.49208600401559999</c:v>
                </c:pt>
                <c:pt idx="9">
                  <c:v>3.840388701365284</c:v>
                </c:pt>
                <c:pt idx="10">
                  <c:v>3.20849633334901</c:v>
                </c:pt>
                <c:pt idx="11">
                  <c:v>0.63189236801627391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3996544"/>
        <c:axId val="113998464"/>
      </c:barChart>
      <c:catAx>
        <c:axId val="113996544"/>
        <c:scaling>
          <c:orientation val="maxMin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Country</a:t>
                </a:r>
                <a:r>
                  <a:rPr lang="en-US" baseline="0"/>
                  <a:t> and l</a:t>
                </a:r>
                <a:r>
                  <a:rPr lang="en-US"/>
                  <a:t>and category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13998464"/>
        <c:crosses val="autoZero"/>
        <c:auto val="1"/>
        <c:lblAlgn val="ctr"/>
        <c:lblOffset val="100"/>
        <c:noMultiLvlLbl val="0"/>
      </c:catAx>
      <c:valAx>
        <c:axId val="11399846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Area (thousands of hectares)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crossAx val="113996544"/>
        <c:crosses val="max"/>
        <c:crossBetween val="between"/>
      </c:valAx>
    </c:plotArea>
    <c:legend>
      <c:legendPos val="b"/>
      <c:layout>
        <c:manualLayout>
          <c:xMode val="edge"/>
          <c:yMode val="edge"/>
          <c:x val="0.22893178652094248"/>
          <c:y val="0.89674949550904126"/>
          <c:w val="0.53803459657780672"/>
          <c:h val="0.10325050449095872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en-US"/>
    </a:p>
  </c:txPr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39908362562146"/>
          <c:y val="2.3031825795644893E-2"/>
          <c:w val="0.80791718611055485"/>
          <c:h val="0.37548272860364817"/>
        </c:manualLayout>
      </c:layout>
      <c:barChart>
        <c:barDir val="bar"/>
        <c:grouping val="stacked"/>
        <c:varyColors val="0"/>
        <c:ser>
          <c:idx val="1"/>
          <c:order val="0"/>
          <c:tx>
            <c:v>Total urban groups of trees</c:v>
          </c:tx>
          <c:spPr>
            <a:solidFill>
              <a:srgbClr val="9CD42B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9'!$B$6:$B$9</c:f>
              <c:strCache>
                <c:ptCount val="4"/>
                <c:pt idx="0">
                  <c:v>Great Britain</c:v>
                </c:pt>
                <c:pt idx="1">
                  <c:v>England</c:v>
                </c:pt>
                <c:pt idx="2">
                  <c:v>Scotland</c:v>
                </c:pt>
                <c:pt idx="3">
                  <c:v>Wales</c:v>
                </c:pt>
              </c:strCache>
            </c:strRef>
          </c:cat>
          <c:val>
            <c:numRef>
              <c:f>'Table 15'!$E$7:$E$10</c:f>
              <c:numCache>
                <c:formatCode>#,##0;\-#,##0;"-"</c:formatCode>
                <c:ptCount val="4"/>
                <c:pt idx="0">
                  <c:v>4724.3335425450778</c:v>
                </c:pt>
                <c:pt idx="1">
                  <c:v>3933.301199909457</c:v>
                </c:pt>
                <c:pt idx="2">
                  <c:v>678.84769606839916</c:v>
                </c:pt>
                <c:pt idx="3">
                  <c:v>112.18464656722055</c:v>
                </c:pt>
              </c:numCache>
            </c:numRef>
          </c:val>
        </c:ser>
        <c:ser>
          <c:idx val="4"/>
          <c:order val="1"/>
          <c:tx>
            <c:strRef>
              <c:f>'Table 9'!$L$4</c:f>
              <c:strCache>
                <c:ptCount val="1"/>
              </c:strCache>
            </c:strRef>
          </c:tx>
          <c:spPr>
            <a:noFill/>
          </c:spPr>
          <c:invertIfNegative val="0"/>
          <c:val>
            <c:numRef>
              <c:f>'Table 9'!$L$6:$L$9</c:f>
              <c:numCache>
                <c:formatCode>General</c:formatCod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23387904"/>
        <c:axId val="123389440"/>
      </c:barChart>
      <c:catAx>
        <c:axId val="123387904"/>
        <c:scaling>
          <c:orientation val="maxMin"/>
        </c:scaling>
        <c:delete val="0"/>
        <c:axPos val="l"/>
        <c:majorTickMark val="out"/>
        <c:minorTickMark val="none"/>
        <c:tickLblPos val="nextTo"/>
        <c:crossAx val="123389440"/>
        <c:crosses val="autoZero"/>
        <c:auto val="1"/>
        <c:lblAlgn val="ctr"/>
        <c:lblOffset val="100"/>
        <c:noMultiLvlLbl val="0"/>
      </c:catAx>
      <c:valAx>
        <c:axId val="12338944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No. of features (thousands)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crossAx val="123387904"/>
        <c:crosses val="max"/>
        <c:crossBetween val="between"/>
      </c:valAx>
    </c:plotArea>
    <c:legend>
      <c:legendPos val="b"/>
      <c:legendEntry>
        <c:idx val="1"/>
        <c:txPr>
          <a:bodyPr/>
          <a:lstStyle/>
          <a:p>
            <a:pPr rtl="0">
              <a:defRPr sz="1800"/>
            </a:pPr>
            <a:endParaRPr lang="en-US"/>
          </a:p>
        </c:txPr>
      </c:legendEntry>
      <c:layout>
        <c:manualLayout>
          <c:xMode val="edge"/>
          <c:yMode val="edge"/>
          <c:x val="0.26152401068816356"/>
          <c:y val="0.48564442949656417"/>
          <c:w val="0.69297604206365093"/>
          <c:h val="5.7906659280655241E-2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en-US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372676492361533"/>
          <c:y val="8.2141171032866181E-2"/>
          <c:w val="0.76625689481122561"/>
          <c:h val="0.7870427045675894"/>
        </c:manualLayout>
      </c:layout>
      <c:barChart>
        <c:barDir val="bar"/>
        <c:grouping val="stacked"/>
        <c:varyColors val="0"/>
        <c:ser>
          <c:idx val="5"/>
          <c:order val="0"/>
          <c:invertIfNegative val="0"/>
          <c:dLbls>
            <c:txPr>
              <a:bodyPr/>
              <a:lstStyle/>
              <a:p>
                <a:pPr>
                  <a:defRPr sz="1050"/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cat>
            <c:strRef>
              <c:f>'Table 17'!$AE$6:$AE$22</c:f>
              <c:strCache>
                <c:ptCount val="17"/>
                <c:pt idx="4">
                  <c:v>North West England</c:v>
                </c:pt>
                <c:pt idx="5">
                  <c:v>North East England</c:v>
                </c:pt>
                <c:pt idx="6">
                  <c:v>Yorks. and the Humber</c:v>
                </c:pt>
                <c:pt idx="7">
                  <c:v>East Midlands</c:v>
                </c:pt>
                <c:pt idx="8">
                  <c:v>East England</c:v>
                </c:pt>
                <c:pt idx="9">
                  <c:v>South East and London</c:v>
                </c:pt>
                <c:pt idx="10">
                  <c:v>South West England</c:v>
                </c:pt>
                <c:pt idx="11">
                  <c:v>West Midlands</c:v>
                </c:pt>
                <c:pt idx="12">
                  <c:v>North Scotland</c:v>
                </c:pt>
                <c:pt idx="13">
                  <c:v>North East Scotland</c:v>
                </c:pt>
                <c:pt idx="14">
                  <c:v>East Scotland</c:v>
                </c:pt>
                <c:pt idx="15">
                  <c:v>South Scotland</c:v>
                </c:pt>
                <c:pt idx="16">
                  <c:v>West Scotland</c:v>
                </c:pt>
              </c:strCache>
            </c:strRef>
          </c:cat>
          <c:val>
            <c:numRef>
              <c:f>'Table 17'!$AM$6:$AM$22</c:f>
              <c:numCache>
                <c:formatCode>General</c:formatCode>
                <c:ptCount val="17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</c:ser>
        <c:ser>
          <c:idx val="1"/>
          <c:order val="2"/>
          <c:tx>
            <c:strRef>
              <c:f>'Table 17'!$AF$4</c:f>
              <c:strCache>
                <c:ptCount val="1"/>
                <c:pt idx="0">
                  <c:v>Lone boundary trees</c:v>
                </c:pt>
              </c:strCache>
            </c:strRef>
          </c:tx>
          <c:spPr>
            <a:solidFill>
              <a:srgbClr val="887044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17'!$AE$6:$AE$22</c:f>
              <c:strCache>
                <c:ptCount val="17"/>
                <c:pt idx="4">
                  <c:v>North West England</c:v>
                </c:pt>
                <c:pt idx="5">
                  <c:v>North East England</c:v>
                </c:pt>
                <c:pt idx="6">
                  <c:v>Yorks. and the Humber</c:v>
                </c:pt>
                <c:pt idx="7">
                  <c:v>East Midlands</c:v>
                </c:pt>
                <c:pt idx="8">
                  <c:v>East England</c:v>
                </c:pt>
                <c:pt idx="9">
                  <c:v>South East and London</c:v>
                </c:pt>
                <c:pt idx="10">
                  <c:v>South West England</c:v>
                </c:pt>
                <c:pt idx="11">
                  <c:v>West Midlands</c:v>
                </c:pt>
                <c:pt idx="12">
                  <c:v>North Scotland</c:v>
                </c:pt>
                <c:pt idx="13">
                  <c:v>North East Scotland</c:v>
                </c:pt>
                <c:pt idx="14">
                  <c:v>East Scotland</c:v>
                </c:pt>
                <c:pt idx="15">
                  <c:v>South Scotland</c:v>
                </c:pt>
                <c:pt idx="16">
                  <c:v>West Scotland</c:v>
                </c:pt>
              </c:strCache>
            </c:strRef>
          </c:cat>
          <c:val>
            <c:numRef>
              <c:f>'Table 17'!$AF$6:$AF$22</c:f>
              <c:numCache>
                <c:formatCode>General</c:formatCode>
                <c:ptCount val="17"/>
                <c:pt idx="4">
                  <c:v>3.8544939815618005</c:v>
                </c:pt>
                <c:pt idx="5">
                  <c:v>1.0841638127012641</c:v>
                </c:pt>
                <c:pt idx="6">
                  <c:v>4.6505667257839605</c:v>
                </c:pt>
                <c:pt idx="7">
                  <c:v>2.4784427282122996</c:v>
                </c:pt>
                <c:pt idx="8">
                  <c:v>2.0488084378681553</c:v>
                </c:pt>
                <c:pt idx="9">
                  <c:v>6.3500296328869901</c:v>
                </c:pt>
                <c:pt idx="10">
                  <c:v>5.6391158713786398</c:v>
                </c:pt>
                <c:pt idx="11">
                  <c:v>4.9610208196653005</c:v>
                </c:pt>
                <c:pt idx="12">
                  <c:v>0.373385704231945</c:v>
                </c:pt>
                <c:pt idx="13">
                  <c:v>0.35807250217733599</c:v>
                </c:pt>
                <c:pt idx="14">
                  <c:v>0.94048620640722047</c:v>
                </c:pt>
                <c:pt idx="15">
                  <c:v>1.327294649786563</c:v>
                </c:pt>
                <c:pt idx="16">
                  <c:v>0.2086242055591411</c:v>
                </c:pt>
              </c:numCache>
            </c:numRef>
          </c:val>
        </c:ser>
        <c:ser>
          <c:idx val="2"/>
          <c:order val="3"/>
          <c:tx>
            <c:strRef>
              <c:f>'Table 17'!$AG$4</c:f>
              <c:strCache>
                <c:ptCount val="1"/>
                <c:pt idx="0">
                  <c:v>Lone trees in open land</c:v>
                </c:pt>
              </c:strCache>
            </c:strRef>
          </c:tx>
          <c:spPr>
            <a:solidFill>
              <a:srgbClr val="74260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17'!$AE$6:$AE$22</c:f>
              <c:strCache>
                <c:ptCount val="17"/>
                <c:pt idx="4">
                  <c:v>North West England</c:v>
                </c:pt>
                <c:pt idx="5">
                  <c:v>North East England</c:v>
                </c:pt>
                <c:pt idx="6">
                  <c:v>Yorks. and the Humber</c:v>
                </c:pt>
                <c:pt idx="7">
                  <c:v>East Midlands</c:v>
                </c:pt>
                <c:pt idx="8">
                  <c:v>East England</c:v>
                </c:pt>
                <c:pt idx="9">
                  <c:v>South East and London</c:v>
                </c:pt>
                <c:pt idx="10">
                  <c:v>South West England</c:v>
                </c:pt>
                <c:pt idx="11">
                  <c:v>West Midlands</c:v>
                </c:pt>
                <c:pt idx="12">
                  <c:v>North Scotland</c:v>
                </c:pt>
                <c:pt idx="13">
                  <c:v>North East Scotland</c:v>
                </c:pt>
                <c:pt idx="14">
                  <c:v>East Scotland</c:v>
                </c:pt>
                <c:pt idx="15">
                  <c:v>South Scotland</c:v>
                </c:pt>
                <c:pt idx="16">
                  <c:v>West Scotland</c:v>
                </c:pt>
              </c:strCache>
            </c:strRef>
          </c:cat>
          <c:val>
            <c:numRef>
              <c:f>'Table 17'!$AG$6:$AG$22</c:f>
              <c:numCache>
                <c:formatCode>General</c:formatCode>
                <c:ptCount val="17"/>
                <c:pt idx="4">
                  <c:v>3.3357837587906061</c:v>
                </c:pt>
                <c:pt idx="5">
                  <c:v>1.2233550317848061</c:v>
                </c:pt>
                <c:pt idx="6">
                  <c:v>1.757668140584193</c:v>
                </c:pt>
                <c:pt idx="7">
                  <c:v>3.0026945025575706</c:v>
                </c:pt>
                <c:pt idx="8">
                  <c:v>5.8646117971047902</c:v>
                </c:pt>
                <c:pt idx="9">
                  <c:v>5.8897517319694206</c:v>
                </c:pt>
                <c:pt idx="10">
                  <c:v>3.6367944591326968</c:v>
                </c:pt>
                <c:pt idx="11">
                  <c:v>3.6236064927856502</c:v>
                </c:pt>
                <c:pt idx="12">
                  <c:v>0.81304171502767897</c:v>
                </c:pt>
                <c:pt idx="13">
                  <c:v>0.557993851715612</c:v>
                </c:pt>
                <c:pt idx="14">
                  <c:v>1.1422793407914069</c:v>
                </c:pt>
                <c:pt idx="15">
                  <c:v>1.2736690610219821</c:v>
                </c:pt>
                <c:pt idx="16">
                  <c:v>0.18292121580972581</c:v>
                </c:pt>
              </c:numCache>
            </c:numRef>
          </c:val>
        </c:ser>
        <c:ser>
          <c:idx val="7"/>
          <c:order val="4"/>
          <c:tx>
            <c:strRef>
              <c:f>'Table 17'!$AH$4</c:f>
              <c:strCache>
                <c:ptCount val="1"/>
                <c:pt idx="0">
                  <c:v>Hedgerow trees</c:v>
                </c:pt>
              </c:strCache>
            </c:strRef>
          </c:tx>
          <c:spPr>
            <a:solidFill>
              <a:srgbClr val="CC480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17'!$AE$6:$AE$22</c:f>
              <c:strCache>
                <c:ptCount val="17"/>
                <c:pt idx="4">
                  <c:v>North West England</c:v>
                </c:pt>
                <c:pt idx="5">
                  <c:v>North East England</c:v>
                </c:pt>
                <c:pt idx="6">
                  <c:v>Yorks. and the Humber</c:v>
                </c:pt>
                <c:pt idx="7">
                  <c:v>East Midlands</c:v>
                </c:pt>
                <c:pt idx="8">
                  <c:v>East England</c:v>
                </c:pt>
                <c:pt idx="9">
                  <c:v>South East and London</c:v>
                </c:pt>
                <c:pt idx="10">
                  <c:v>South West England</c:v>
                </c:pt>
                <c:pt idx="11">
                  <c:v>West Midlands</c:v>
                </c:pt>
                <c:pt idx="12">
                  <c:v>North Scotland</c:v>
                </c:pt>
                <c:pt idx="13">
                  <c:v>North East Scotland</c:v>
                </c:pt>
                <c:pt idx="14">
                  <c:v>East Scotland</c:v>
                </c:pt>
                <c:pt idx="15">
                  <c:v>South Scotland</c:v>
                </c:pt>
                <c:pt idx="16">
                  <c:v>West Scotland</c:v>
                </c:pt>
              </c:strCache>
            </c:strRef>
          </c:cat>
          <c:val>
            <c:numRef>
              <c:f>'Table 17'!$AH$6:$AH$22</c:f>
              <c:numCache>
                <c:formatCode>General</c:formatCode>
                <c:ptCount val="17"/>
                <c:pt idx="4">
                  <c:v>1.6980637331655339</c:v>
                </c:pt>
                <c:pt idx="5">
                  <c:v>0.39648983750808031</c:v>
                </c:pt>
                <c:pt idx="6">
                  <c:v>1.9552463028244955</c:v>
                </c:pt>
                <c:pt idx="7">
                  <c:v>2.3450536499171473</c:v>
                </c:pt>
                <c:pt idx="8">
                  <c:v>1.9706786950484749</c:v>
                </c:pt>
                <c:pt idx="9">
                  <c:v>2.64920658927679</c:v>
                </c:pt>
                <c:pt idx="10">
                  <c:v>4.0347983778226109</c:v>
                </c:pt>
                <c:pt idx="11">
                  <c:v>3.7854957362678068</c:v>
                </c:pt>
                <c:pt idx="12">
                  <c:v>0.15160222708929699</c:v>
                </c:pt>
                <c:pt idx="13">
                  <c:v>0.11485796099914732</c:v>
                </c:pt>
                <c:pt idx="14">
                  <c:v>0.4233249475992622</c:v>
                </c:pt>
                <c:pt idx="15">
                  <c:v>0.91743596101736602</c:v>
                </c:pt>
                <c:pt idx="16">
                  <c:v>0.10529235061182832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4579328"/>
        <c:axId val="114580864"/>
      </c:barChart>
      <c:barChart>
        <c:barDir val="bar"/>
        <c:grouping val="stacked"/>
        <c:varyColors val="0"/>
        <c:ser>
          <c:idx val="6"/>
          <c:order val="1"/>
          <c:invertIfNegative val="0"/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cat>
            <c:strRef>
              <c:f>'Table 17'!$AI$6:$AI$22</c:f>
              <c:strCache>
                <c:ptCount val="17"/>
                <c:pt idx="13">
                  <c:v>Wales</c:v>
                </c:pt>
                <c:pt idx="14">
                  <c:v>Scotland</c:v>
                </c:pt>
                <c:pt idx="15">
                  <c:v>England</c:v>
                </c:pt>
                <c:pt idx="16">
                  <c:v>Great Britain</c:v>
                </c:pt>
              </c:strCache>
            </c:strRef>
          </c:cat>
          <c:val>
            <c:numRef>
              <c:f>'Table 17'!$AN$6:$AN$22</c:f>
              <c:numCache>
                <c:formatCode>General</c:formatCode>
                <c:ptCount val="17"/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</c:ser>
        <c:ser>
          <c:idx val="3"/>
          <c:order val="5"/>
          <c:tx>
            <c:strRef>
              <c:f>'Table 17'!$AJ$4</c:f>
              <c:strCache>
                <c:ptCount val="1"/>
                <c:pt idx="0">
                  <c:v>Lone boundary trees</c:v>
                </c:pt>
              </c:strCache>
            </c:strRef>
          </c:tx>
          <c:spPr>
            <a:solidFill>
              <a:srgbClr val="887044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17'!$AI$6:$AI$22</c:f>
              <c:strCache>
                <c:ptCount val="17"/>
                <c:pt idx="13">
                  <c:v>Wales</c:v>
                </c:pt>
                <c:pt idx="14">
                  <c:v>Scotland</c:v>
                </c:pt>
                <c:pt idx="15">
                  <c:v>England</c:v>
                </c:pt>
                <c:pt idx="16">
                  <c:v>Great Britain</c:v>
                </c:pt>
              </c:strCache>
            </c:strRef>
          </c:cat>
          <c:val>
            <c:numRef>
              <c:f>'Table 17'!$AJ$6:$AJ$22</c:f>
              <c:numCache>
                <c:formatCode>General</c:formatCode>
                <c:ptCount val="17"/>
                <c:pt idx="13" formatCode="#,##0.0;\-#,##0.0;&quot;-&quot;">
                  <c:v>3.3172290638713098</c:v>
                </c:pt>
                <c:pt idx="14" formatCode="#,##0.0;\-#,##0.0;&quot;-&quot;">
                  <c:v>3.2078632681622019</c:v>
                </c:pt>
                <c:pt idx="15" formatCode="#,##0.0;\-#,##0.0;&quot;-&quot;">
                  <c:v>31.066642010058395</c:v>
                </c:pt>
                <c:pt idx="16" formatCode="#,##0.0;\-#,##0.0;&quot;-&quot;">
                  <c:v>37.591734342092003</c:v>
                </c:pt>
              </c:numCache>
            </c:numRef>
          </c:val>
        </c:ser>
        <c:ser>
          <c:idx val="4"/>
          <c:order val="6"/>
          <c:tx>
            <c:strRef>
              <c:f>'Table 17'!$AK$4</c:f>
              <c:strCache>
                <c:ptCount val="1"/>
                <c:pt idx="0">
                  <c:v>Lone trees in open land</c:v>
                </c:pt>
              </c:strCache>
            </c:strRef>
          </c:tx>
          <c:spPr>
            <a:solidFill>
              <a:srgbClr val="74260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17'!$AI$6:$AI$22</c:f>
              <c:strCache>
                <c:ptCount val="17"/>
                <c:pt idx="13">
                  <c:v>Wales</c:v>
                </c:pt>
                <c:pt idx="14">
                  <c:v>Scotland</c:v>
                </c:pt>
                <c:pt idx="15">
                  <c:v>England</c:v>
                </c:pt>
                <c:pt idx="16">
                  <c:v>Great Britain</c:v>
                </c:pt>
              </c:strCache>
            </c:strRef>
          </c:cat>
          <c:val>
            <c:numRef>
              <c:f>'Table 17'!$AK$6:$AK$22</c:f>
              <c:numCache>
                <c:formatCode>General</c:formatCode>
                <c:ptCount val="17"/>
                <c:pt idx="13" formatCode="#,##0.0;\-#,##0.0;&quot;-&quot;">
                  <c:v>4.3727128786605904</c:v>
                </c:pt>
                <c:pt idx="14" formatCode="#,##0.0;\-#,##0.0;&quot;-&quot;">
                  <c:v>3.9699051843664059</c:v>
                </c:pt>
                <c:pt idx="15" formatCode="#,##0.0;\-#,##0.0;&quot;-&quot;">
                  <c:v>28.3342659147098</c:v>
                </c:pt>
                <c:pt idx="16" formatCode="#,##0.0;\-#,##0.0;&quot;-&quot;">
                  <c:v>36.6768839777368</c:v>
                </c:pt>
              </c:numCache>
            </c:numRef>
          </c:val>
        </c:ser>
        <c:ser>
          <c:idx val="8"/>
          <c:order val="7"/>
          <c:tx>
            <c:strRef>
              <c:f>'Table 17'!$AL$4</c:f>
              <c:strCache>
                <c:ptCount val="1"/>
                <c:pt idx="0">
                  <c:v>Hedgerow trees</c:v>
                </c:pt>
              </c:strCache>
            </c:strRef>
          </c:tx>
          <c:spPr>
            <a:solidFill>
              <a:srgbClr val="CC480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17'!$AI$6:$AI$22</c:f>
              <c:strCache>
                <c:ptCount val="17"/>
                <c:pt idx="13">
                  <c:v>Wales</c:v>
                </c:pt>
                <c:pt idx="14">
                  <c:v>Scotland</c:v>
                </c:pt>
                <c:pt idx="15">
                  <c:v>England</c:v>
                </c:pt>
                <c:pt idx="16">
                  <c:v>Great Britain</c:v>
                </c:pt>
              </c:strCache>
            </c:strRef>
          </c:cat>
          <c:val>
            <c:numRef>
              <c:f>'Table 17'!$AL$6:$AL$22</c:f>
              <c:numCache>
                <c:formatCode>General</c:formatCode>
                <c:ptCount val="17"/>
                <c:pt idx="13" formatCode="#,##0.0;\-#,##0.0;&quot;-&quot;">
                  <c:v>2.4168893154491498</c:v>
                </c:pt>
                <c:pt idx="14" formatCode="#,##0.0;\-#,##0.0;&quot;-&quot;">
                  <c:v>1.7125134473168988</c:v>
                </c:pt>
                <c:pt idx="15" formatCode="#,##0.0;\-#,##0.0;&quot;-&quot;">
                  <c:v>18.835032921830908</c:v>
                </c:pt>
                <c:pt idx="16" formatCode="#,##0.0;\-#,##0.0;&quot;-&quot;">
                  <c:v>22.964435684597021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4593152"/>
        <c:axId val="114591232"/>
      </c:barChart>
      <c:catAx>
        <c:axId val="1145793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one"/>
        <c:crossAx val="114580864"/>
        <c:crosses val="autoZero"/>
        <c:auto val="1"/>
        <c:lblAlgn val="ctr"/>
        <c:lblOffset val="100"/>
        <c:noMultiLvlLbl val="0"/>
      </c:catAx>
      <c:valAx>
        <c:axId val="11458086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b="0" baseline="0"/>
                  <a:t>Region a</a:t>
                </a:r>
                <a:r>
                  <a:rPr lang="en-US" b="0"/>
                  <a:t>rea (thousands of hectares)</a:t>
                </a:r>
              </a:p>
            </c:rich>
          </c:tx>
          <c:layout>
            <c:manualLayout>
              <c:xMode val="edge"/>
              <c:yMode val="edge"/>
              <c:x val="0.4641606568409718"/>
              <c:y val="0.9178665874312880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14579328"/>
        <c:crosses val="max"/>
        <c:crossBetween val="between"/>
      </c:valAx>
      <c:valAx>
        <c:axId val="114591232"/>
        <c:scaling>
          <c:orientation val="minMax"/>
          <c:max val="100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 sz="1100" b="0" i="0" baseline="0">
                    <a:effectLst/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rPr>
                  <a:t>Country area (thousands of hectares)</a:t>
                </a:r>
                <a:endParaRPr lang="en-GB" sz="1100">
                  <a:effectLst/>
                  <a:latin typeface="Verdana" panose="020B0604030504040204" pitchFamily="34" charset="0"/>
                  <a:ea typeface="Verdana" panose="020B0604030504040204" pitchFamily="34" charset="0"/>
                  <a:cs typeface="Verdana" panose="020B0604030504040204" pitchFamily="34" charset="0"/>
                </a:endParaRPr>
              </a:p>
              <a:p>
                <a:pPr>
                  <a:defRPr/>
                </a:pPr>
                <a:endParaRPr lang="en-GB" sz="110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4593152"/>
        <c:crosses val="max"/>
        <c:crossBetween val="between"/>
      </c:valAx>
      <c:catAx>
        <c:axId val="1145931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1459123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5.6837633757318796E-2"/>
          <c:y val="0.95040624638901272"/>
          <c:w val="0.8999999461605761"/>
          <c:h val="4.9593753610987307E-2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en-US"/>
    </a:p>
  </c:txPr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6242008210512"/>
          <c:y val="8.4237607091566385E-2"/>
          <c:w val="0.77035945891378976"/>
          <c:h val="0.78284983245018902"/>
        </c:manualLayout>
      </c:layout>
      <c:barChart>
        <c:barDir val="bar"/>
        <c:grouping val="stacked"/>
        <c:varyColors val="0"/>
        <c:ser>
          <c:idx val="5"/>
          <c:order val="0"/>
          <c:invertIfNegative val="0"/>
          <c:dLbls>
            <c:txPr>
              <a:bodyPr/>
              <a:lstStyle/>
              <a:p>
                <a:pPr>
                  <a:defRPr sz="1050"/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cat>
            <c:strRef>
              <c:f>'Table 17'!$AQ$6:$AQ$22</c:f>
              <c:strCache>
                <c:ptCount val="17"/>
                <c:pt idx="4">
                  <c:v>North West England</c:v>
                </c:pt>
                <c:pt idx="5">
                  <c:v>North East England</c:v>
                </c:pt>
                <c:pt idx="6">
                  <c:v>Yorks. and the Humber</c:v>
                </c:pt>
                <c:pt idx="7">
                  <c:v>East Midlands</c:v>
                </c:pt>
                <c:pt idx="8">
                  <c:v>East England</c:v>
                </c:pt>
                <c:pt idx="9">
                  <c:v>South East and London</c:v>
                </c:pt>
                <c:pt idx="10">
                  <c:v>South West England</c:v>
                </c:pt>
                <c:pt idx="11">
                  <c:v>West Midlands</c:v>
                </c:pt>
                <c:pt idx="12">
                  <c:v>North Scotland</c:v>
                </c:pt>
                <c:pt idx="13">
                  <c:v>North East Scotland</c:v>
                </c:pt>
                <c:pt idx="14">
                  <c:v>East Scotland</c:v>
                </c:pt>
                <c:pt idx="15">
                  <c:v>South Scotland</c:v>
                </c:pt>
                <c:pt idx="16">
                  <c:v>West Scotland</c:v>
                </c:pt>
              </c:strCache>
            </c:strRef>
          </c:cat>
          <c:val>
            <c:numRef>
              <c:f>'Table 17'!$AM$6:$AM$22</c:f>
              <c:numCache>
                <c:formatCode>General</c:formatCode>
                <c:ptCount val="17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</c:ser>
        <c:ser>
          <c:idx val="1"/>
          <c:order val="2"/>
          <c:tx>
            <c:strRef>
              <c:f>'Table 17'!$AR$4</c:f>
              <c:strCache>
                <c:ptCount val="1"/>
                <c:pt idx="0">
                  <c:v>Lone boundary trees - Rural</c:v>
                </c:pt>
              </c:strCache>
            </c:strRef>
          </c:tx>
          <c:spPr>
            <a:solidFill>
              <a:srgbClr val="887044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17'!$AQ$6:$AQ$22</c:f>
              <c:strCache>
                <c:ptCount val="17"/>
                <c:pt idx="4">
                  <c:v>North West England</c:v>
                </c:pt>
                <c:pt idx="5">
                  <c:v>North East England</c:v>
                </c:pt>
                <c:pt idx="6">
                  <c:v>Yorks. and the Humber</c:v>
                </c:pt>
                <c:pt idx="7">
                  <c:v>East Midlands</c:v>
                </c:pt>
                <c:pt idx="8">
                  <c:v>East England</c:v>
                </c:pt>
                <c:pt idx="9">
                  <c:v>South East and London</c:v>
                </c:pt>
                <c:pt idx="10">
                  <c:v>South West England</c:v>
                </c:pt>
                <c:pt idx="11">
                  <c:v>West Midlands</c:v>
                </c:pt>
                <c:pt idx="12">
                  <c:v>North Scotland</c:v>
                </c:pt>
                <c:pt idx="13">
                  <c:v>North East Scotland</c:v>
                </c:pt>
                <c:pt idx="14">
                  <c:v>East Scotland</c:v>
                </c:pt>
                <c:pt idx="15">
                  <c:v>South Scotland</c:v>
                </c:pt>
                <c:pt idx="16">
                  <c:v>West Scotland</c:v>
                </c:pt>
              </c:strCache>
            </c:strRef>
          </c:cat>
          <c:val>
            <c:numRef>
              <c:f>'Table 17'!$AR$6:$AR$22</c:f>
              <c:numCache>
                <c:formatCode>General</c:formatCode>
                <c:ptCount val="17"/>
                <c:pt idx="4">
                  <c:v>2.2308970814126901</c:v>
                </c:pt>
                <c:pt idx="5">
                  <c:v>0.73470296732334806</c:v>
                </c:pt>
                <c:pt idx="6">
                  <c:v>2.9210114283669402</c:v>
                </c:pt>
                <c:pt idx="7">
                  <c:v>1.4593354832002898</c:v>
                </c:pt>
                <c:pt idx="8">
                  <c:v>0.95387377982535493</c:v>
                </c:pt>
                <c:pt idx="9">
                  <c:v>2.7208547328180699</c:v>
                </c:pt>
                <c:pt idx="10">
                  <c:v>3.6073798684329099</c:v>
                </c:pt>
                <c:pt idx="11">
                  <c:v>2.7784581374019801</c:v>
                </c:pt>
                <c:pt idx="12">
                  <c:v>0.373385704231945</c:v>
                </c:pt>
                <c:pt idx="13">
                  <c:v>0.19592326252435399</c:v>
                </c:pt>
                <c:pt idx="14">
                  <c:v>0.89245954373811109</c:v>
                </c:pt>
                <c:pt idx="15">
                  <c:v>0.95580047281661196</c:v>
                </c:pt>
                <c:pt idx="16">
                  <c:v>0.177203893378751</c:v>
                </c:pt>
              </c:numCache>
            </c:numRef>
          </c:val>
        </c:ser>
        <c:ser>
          <c:idx val="2"/>
          <c:order val="3"/>
          <c:tx>
            <c:strRef>
              <c:f>'Table 17'!$AS$4</c:f>
              <c:strCache>
                <c:ptCount val="1"/>
                <c:pt idx="0">
                  <c:v>Lone trees in open land - Rural</c:v>
                </c:pt>
              </c:strCache>
            </c:strRef>
          </c:tx>
          <c:spPr>
            <a:solidFill>
              <a:srgbClr val="74260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17'!$AQ$6:$AQ$22</c:f>
              <c:strCache>
                <c:ptCount val="17"/>
                <c:pt idx="4">
                  <c:v>North West England</c:v>
                </c:pt>
                <c:pt idx="5">
                  <c:v>North East England</c:v>
                </c:pt>
                <c:pt idx="6">
                  <c:v>Yorks. and the Humber</c:v>
                </c:pt>
                <c:pt idx="7">
                  <c:v>East Midlands</c:v>
                </c:pt>
                <c:pt idx="8">
                  <c:v>East England</c:v>
                </c:pt>
                <c:pt idx="9">
                  <c:v>South East and London</c:v>
                </c:pt>
                <c:pt idx="10">
                  <c:v>South West England</c:v>
                </c:pt>
                <c:pt idx="11">
                  <c:v>West Midlands</c:v>
                </c:pt>
                <c:pt idx="12">
                  <c:v>North Scotland</c:v>
                </c:pt>
                <c:pt idx="13">
                  <c:v>North East Scotland</c:v>
                </c:pt>
                <c:pt idx="14">
                  <c:v>East Scotland</c:v>
                </c:pt>
                <c:pt idx="15">
                  <c:v>South Scotland</c:v>
                </c:pt>
                <c:pt idx="16">
                  <c:v>West Scotland</c:v>
                </c:pt>
              </c:strCache>
            </c:strRef>
          </c:cat>
          <c:val>
            <c:numRef>
              <c:f>'Table 17'!$AS$6:$AS$22</c:f>
              <c:numCache>
                <c:formatCode>General</c:formatCode>
                <c:ptCount val="17"/>
                <c:pt idx="4">
                  <c:v>2.53287464038887</c:v>
                </c:pt>
                <c:pt idx="5">
                  <c:v>0.95960396666007397</c:v>
                </c:pt>
                <c:pt idx="6">
                  <c:v>1.2385649320832699</c:v>
                </c:pt>
                <c:pt idx="7">
                  <c:v>2.0399653371439097</c:v>
                </c:pt>
                <c:pt idx="8">
                  <c:v>1.59924654445994</c:v>
                </c:pt>
                <c:pt idx="9">
                  <c:v>2.9146024443643599</c:v>
                </c:pt>
                <c:pt idx="10">
                  <c:v>2.6648192461939897</c:v>
                </c:pt>
                <c:pt idx="11">
                  <c:v>2.54504172248275</c:v>
                </c:pt>
                <c:pt idx="12">
                  <c:v>0.81304171502767897</c:v>
                </c:pt>
                <c:pt idx="13">
                  <c:v>0.31170553959962999</c:v>
                </c:pt>
                <c:pt idx="14">
                  <c:v>0.97441099210527893</c:v>
                </c:pt>
                <c:pt idx="15">
                  <c:v>0.902962164358319</c:v>
                </c:pt>
                <c:pt idx="16">
                  <c:v>0.12152780192945301</c:v>
                </c:pt>
              </c:numCache>
            </c:numRef>
          </c:val>
        </c:ser>
        <c:ser>
          <c:idx val="7"/>
          <c:order val="4"/>
          <c:tx>
            <c:strRef>
              <c:f>'Table 17'!$AT$4</c:f>
              <c:strCache>
                <c:ptCount val="1"/>
                <c:pt idx="0">
                  <c:v>Hedgerow trees - Rural</c:v>
                </c:pt>
              </c:strCache>
            </c:strRef>
          </c:tx>
          <c:spPr>
            <a:solidFill>
              <a:srgbClr val="CC480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17'!$AQ$6:$AQ$22</c:f>
              <c:strCache>
                <c:ptCount val="17"/>
                <c:pt idx="4">
                  <c:v>North West England</c:v>
                </c:pt>
                <c:pt idx="5">
                  <c:v>North East England</c:v>
                </c:pt>
                <c:pt idx="6">
                  <c:v>Yorks. and the Humber</c:v>
                </c:pt>
                <c:pt idx="7">
                  <c:v>East Midlands</c:v>
                </c:pt>
                <c:pt idx="8">
                  <c:v>East England</c:v>
                </c:pt>
                <c:pt idx="9">
                  <c:v>South East and London</c:v>
                </c:pt>
                <c:pt idx="10">
                  <c:v>South West England</c:v>
                </c:pt>
                <c:pt idx="11">
                  <c:v>West Midlands</c:v>
                </c:pt>
                <c:pt idx="12">
                  <c:v>North Scotland</c:v>
                </c:pt>
                <c:pt idx="13">
                  <c:v>North East Scotland</c:v>
                </c:pt>
                <c:pt idx="14">
                  <c:v>East Scotland</c:v>
                </c:pt>
                <c:pt idx="15">
                  <c:v>South Scotland</c:v>
                </c:pt>
                <c:pt idx="16">
                  <c:v>West Scotland</c:v>
                </c:pt>
              </c:strCache>
            </c:strRef>
          </c:cat>
          <c:val>
            <c:numRef>
              <c:f>'Table 17'!$AT$6:$AT$22</c:f>
              <c:numCache>
                <c:formatCode>General</c:formatCode>
                <c:ptCount val="17"/>
                <c:pt idx="4">
                  <c:v>1.50299892956874</c:v>
                </c:pt>
                <c:pt idx="5">
                  <c:v>0.38214828384405003</c:v>
                </c:pt>
                <c:pt idx="6">
                  <c:v>1.9063444887320899</c:v>
                </c:pt>
                <c:pt idx="7">
                  <c:v>2.2784531058908701</c:v>
                </c:pt>
                <c:pt idx="8">
                  <c:v>1.77122395025284</c:v>
                </c:pt>
                <c:pt idx="9">
                  <c:v>2.4789376103912502</c:v>
                </c:pt>
                <c:pt idx="10">
                  <c:v>3.94869944069749</c:v>
                </c:pt>
                <c:pt idx="11">
                  <c:v>3.7148161573831997</c:v>
                </c:pt>
                <c:pt idx="12">
                  <c:v>0.15160222708929699</c:v>
                </c:pt>
                <c:pt idx="13">
                  <c:v>0.10505496155101901</c:v>
                </c:pt>
                <c:pt idx="14">
                  <c:v>0.412103796667319</c:v>
                </c:pt>
                <c:pt idx="15">
                  <c:v>0.80008294087027998</c:v>
                </c:pt>
                <c:pt idx="16">
                  <c:v>9.85167285312369E-2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24099200"/>
        <c:axId val="124117376"/>
      </c:barChart>
      <c:barChart>
        <c:barDir val="bar"/>
        <c:grouping val="stacked"/>
        <c:varyColors val="0"/>
        <c:ser>
          <c:idx val="6"/>
          <c:order val="1"/>
          <c:invertIfNegative val="0"/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cat>
            <c:strRef>
              <c:f>'Table 17'!$AI$6:$AI$22</c:f>
              <c:strCache>
                <c:ptCount val="17"/>
                <c:pt idx="13">
                  <c:v>Wales</c:v>
                </c:pt>
                <c:pt idx="14">
                  <c:v>Scotland</c:v>
                </c:pt>
                <c:pt idx="15">
                  <c:v>England</c:v>
                </c:pt>
                <c:pt idx="16">
                  <c:v>Great Britain</c:v>
                </c:pt>
              </c:strCache>
            </c:strRef>
          </c:cat>
          <c:val>
            <c:numRef>
              <c:f>'Table 17'!$AN$6:$AN$22</c:f>
              <c:numCache>
                <c:formatCode>General</c:formatCode>
                <c:ptCount val="17"/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</c:ser>
        <c:ser>
          <c:idx val="3"/>
          <c:order val="5"/>
          <c:tx>
            <c:strRef>
              <c:f>'Table 17'!$AV$4</c:f>
              <c:strCache>
                <c:ptCount val="1"/>
                <c:pt idx="0">
                  <c:v>Lone boundary trees - Rural</c:v>
                </c:pt>
              </c:strCache>
            </c:strRef>
          </c:tx>
          <c:spPr>
            <a:solidFill>
              <a:srgbClr val="887044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17'!$AI$6:$AI$22</c:f>
              <c:strCache>
                <c:ptCount val="17"/>
                <c:pt idx="13">
                  <c:v>Wales</c:v>
                </c:pt>
                <c:pt idx="14">
                  <c:v>Scotland</c:v>
                </c:pt>
                <c:pt idx="15">
                  <c:v>England</c:v>
                </c:pt>
                <c:pt idx="16">
                  <c:v>Great Britain</c:v>
                </c:pt>
              </c:strCache>
            </c:strRef>
          </c:cat>
          <c:val>
            <c:numRef>
              <c:f>'Table 17'!$AV$6:$AV$22</c:f>
              <c:numCache>
                <c:formatCode>General</c:formatCode>
                <c:ptCount val="17"/>
                <c:pt idx="13" formatCode="#,##0.0;\-#,##0.0;&quot;-&quot;">
                  <c:v>1.1971609475404099</c:v>
                </c:pt>
                <c:pt idx="14" formatCode="#,##0.0;\-#,##0.0;&quot;-&quot;">
                  <c:v>2.59477287668977</c:v>
                </c:pt>
                <c:pt idx="15" formatCode="#,##0.0;\-#,##0.0;&quot;-&quot;">
                  <c:v>17.406513478781598</c:v>
                </c:pt>
                <c:pt idx="16" formatCode="#,##0.0;\-#,##0.0;&quot;-&quot;">
                  <c:v>21.1984473030118</c:v>
                </c:pt>
              </c:numCache>
            </c:numRef>
          </c:val>
        </c:ser>
        <c:ser>
          <c:idx val="4"/>
          <c:order val="6"/>
          <c:tx>
            <c:strRef>
              <c:f>'Table 17'!$AW$4</c:f>
              <c:strCache>
                <c:ptCount val="1"/>
                <c:pt idx="0">
                  <c:v>Lone trees in open land - Rural</c:v>
                </c:pt>
              </c:strCache>
            </c:strRef>
          </c:tx>
          <c:spPr>
            <a:solidFill>
              <a:srgbClr val="74260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17'!$AI$6:$AI$22</c:f>
              <c:strCache>
                <c:ptCount val="17"/>
                <c:pt idx="13">
                  <c:v>Wales</c:v>
                </c:pt>
                <c:pt idx="14">
                  <c:v>Scotland</c:v>
                </c:pt>
                <c:pt idx="15">
                  <c:v>England</c:v>
                </c:pt>
                <c:pt idx="16">
                  <c:v>Great Britain</c:v>
                </c:pt>
              </c:strCache>
            </c:strRef>
          </c:cat>
          <c:val>
            <c:numRef>
              <c:f>'Table 17'!$AW$6:$AW$22</c:f>
              <c:numCache>
                <c:formatCode>General</c:formatCode>
                <c:ptCount val="17"/>
                <c:pt idx="13" formatCode="#,##0.0;\-#,##0.0;&quot;-&quot;">
                  <c:v>2.0124384626165401</c:v>
                </c:pt>
                <c:pt idx="14" formatCode="#,##0.0;\-#,##0.0;&quot;-&quot;">
                  <c:v>3.1236482130203598</c:v>
                </c:pt>
                <c:pt idx="15" formatCode="#,##0.0;\-#,##0.0;&quot;-&quot;">
                  <c:v>16.494718833777199</c:v>
                </c:pt>
                <c:pt idx="16" formatCode="#,##0.0;\-#,##0.0;&quot;-&quot;">
                  <c:v>21.630805509414099</c:v>
                </c:pt>
              </c:numCache>
            </c:numRef>
          </c:val>
        </c:ser>
        <c:ser>
          <c:idx val="8"/>
          <c:order val="7"/>
          <c:tx>
            <c:strRef>
              <c:f>'Table 17'!$AX$4</c:f>
              <c:strCache>
                <c:ptCount val="1"/>
                <c:pt idx="0">
                  <c:v>Hedgerow trees - Rural</c:v>
                </c:pt>
              </c:strCache>
            </c:strRef>
          </c:tx>
          <c:spPr>
            <a:solidFill>
              <a:srgbClr val="CC480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17'!$AI$6:$AI$22</c:f>
              <c:strCache>
                <c:ptCount val="17"/>
                <c:pt idx="13">
                  <c:v>Wales</c:v>
                </c:pt>
                <c:pt idx="14">
                  <c:v>Scotland</c:v>
                </c:pt>
                <c:pt idx="15">
                  <c:v>England</c:v>
                </c:pt>
                <c:pt idx="16">
                  <c:v>Great Britain</c:v>
                </c:pt>
              </c:strCache>
            </c:strRef>
          </c:cat>
          <c:val>
            <c:numRef>
              <c:f>'Table 17'!$AX$6:$AX$22</c:f>
              <c:numCache>
                <c:formatCode>General</c:formatCode>
                <c:ptCount val="17"/>
                <c:pt idx="13" formatCode="#,##0.0;\-#,##0.0;&quot;-&quot;">
                  <c:v>1.81063244490609</c:v>
                </c:pt>
                <c:pt idx="14" formatCode="#,##0.0;\-#,##0.0;&quot;-&quot;">
                  <c:v>1.5673606547091499</c:v>
                </c:pt>
                <c:pt idx="15" formatCode="#,##0.0;\-#,##0.0;&quot;-&quot;">
                  <c:v>17.983621966760499</c:v>
                </c:pt>
                <c:pt idx="16" formatCode="#,##0.0;\-#,##0.0;&quot;-&quot;">
                  <c:v>21.361615066375801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24002688"/>
        <c:axId val="124119296"/>
      </c:barChart>
      <c:catAx>
        <c:axId val="1240992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one"/>
        <c:crossAx val="124117376"/>
        <c:crosses val="autoZero"/>
        <c:auto val="1"/>
        <c:lblAlgn val="ctr"/>
        <c:lblOffset val="100"/>
        <c:noMultiLvlLbl val="0"/>
      </c:catAx>
      <c:valAx>
        <c:axId val="12411737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b="0" baseline="0"/>
                  <a:t>Region a</a:t>
                </a:r>
                <a:r>
                  <a:rPr lang="en-US" b="0"/>
                  <a:t>rea (thousands of hectares)</a:t>
                </a:r>
              </a:p>
            </c:rich>
          </c:tx>
          <c:layout>
            <c:manualLayout>
              <c:xMode val="edge"/>
              <c:yMode val="edge"/>
              <c:x val="0.46552817820849318"/>
              <c:y val="0.9094808431964872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24099200"/>
        <c:crosses val="max"/>
        <c:crossBetween val="between"/>
      </c:valAx>
      <c:valAx>
        <c:axId val="12411929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 sz="1100" b="0" i="0" baseline="0">
                    <a:effectLst/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rPr>
                  <a:t>Country area (thousands of hectares)</a:t>
                </a:r>
                <a:endParaRPr lang="en-GB" sz="1100">
                  <a:effectLst/>
                  <a:latin typeface="Verdana" panose="020B0604030504040204" pitchFamily="34" charset="0"/>
                  <a:ea typeface="Verdana" panose="020B0604030504040204" pitchFamily="34" charset="0"/>
                  <a:cs typeface="Verdana" panose="020B0604030504040204" pitchFamily="34" charset="0"/>
                </a:endParaRPr>
              </a:p>
              <a:p>
                <a:pPr>
                  <a:defRPr/>
                </a:pPr>
                <a:endParaRPr lang="en-GB" sz="110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4002688"/>
        <c:crosses val="max"/>
        <c:crossBetween val="between"/>
      </c:valAx>
      <c:catAx>
        <c:axId val="1240026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2411929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1.3526939901743052E-2"/>
          <c:y val="0.93959655986397927"/>
          <c:w val="0.96610840568005918"/>
          <c:h val="6.0403440136020746E-2"/>
        </c:manualLayout>
      </c:layout>
      <c:overlay val="0"/>
      <c:spPr>
        <a:noFill/>
        <a:ln>
          <a:noFill/>
        </a:ln>
      </c:spPr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en-US"/>
    </a:p>
  </c:txPr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372676492361533"/>
          <c:y val="8.4237607091566385E-2"/>
          <c:w val="0.76625689481122561"/>
          <c:h val="0.78075339639148877"/>
        </c:manualLayout>
      </c:layout>
      <c:barChart>
        <c:barDir val="bar"/>
        <c:grouping val="stacked"/>
        <c:varyColors val="0"/>
        <c:ser>
          <c:idx val="5"/>
          <c:order val="0"/>
          <c:invertIfNegative val="0"/>
          <c:dLbls>
            <c:txPr>
              <a:bodyPr/>
              <a:lstStyle/>
              <a:p>
                <a:pPr>
                  <a:defRPr sz="1050"/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cat>
            <c:strRef>
              <c:f>'Table 17'!$AZ$6:$AZ$22</c:f>
              <c:strCache>
                <c:ptCount val="17"/>
                <c:pt idx="4">
                  <c:v>North West England</c:v>
                </c:pt>
                <c:pt idx="5">
                  <c:v>North East England</c:v>
                </c:pt>
                <c:pt idx="6">
                  <c:v>Yorks. and the Humber</c:v>
                </c:pt>
                <c:pt idx="7">
                  <c:v>East Midlands</c:v>
                </c:pt>
                <c:pt idx="8">
                  <c:v>East England</c:v>
                </c:pt>
                <c:pt idx="9">
                  <c:v>South East and London</c:v>
                </c:pt>
                <c:pt idx="10">
                  <c:v>South West England</c:v>
                </c:pt>
                <c:pt idx="11">
                  <c:v>West Midlands</c:v>
                </c:pt>
                <c:pt idx="12">
                  <c:v>North Scotland</c:v>
                </c:pt>
                <c:pt idx="13">
                  <c:v>North East Scotland</c:v>
                </c:pt>
                <c:pt idx="14">
                  <c:v>East Scotland</c:v>
                </c:pt>
                <c:pt idx="15">
                  <c:v>South Scotland</c:v>
                </c:pt>
                <c:pt idx="16">
                  <c:v>West Scotland</c:v>
                </c:pt>
              </c:strCache>
            </c:strRef>
          </c:cat>
          <c:val>
            <c:numRef>
              <c:f>'Table 17'!$AM$6:$AM$22</c:f>
              <c:numCache>
                <c:formatCode>General</c:formatCode>
                <c:ptCount val="17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</c:ser>
        <c:ser>
          <c:idx val="1"/>
          <c:order val="2"/>
          <c:tx>
            <c:strRef>
              <c:f>'Table 17'!$BA$4</c:f>
              <c:strCache>
                <c:ptCount val="1"/>
                <c:pt idx="0">
                  <c:v>Lone boundary trees - Urban</c:v>
                </c:pt>
              </c:strCache>
            </c:strRef>
          </c:tx>
          <c:spPr>
            <a:solidFill>
              <a:srgbClr val="887044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17'!$AZ$6:$AZ$22</c:f>
              <c:strCache>
                <c:ptCount val="17"/>
                <c:pt idx="4">
                  <c:v>North West England</c:v>
                </c:pt>
                <c:pt idx="5">
                  <c:v>North East England</c:v>
                </c:pt>
                <c:pt idx="6">
                  <c:v>Yorks. and the Humber</c:v>
                </c:pt>
                <c:pt idx="7">
                  <c:v>East Midlands</c:v>
                </c:pt>
                <c:pt idx="8">
                  <c:v>East England</c:v>
                </c:pt>
                <c:pt idx="9">
                  <c:v>South East and London</c:v>
                </c:pt>
                <c:pt idx="10">
                  <c:v>South West England</c:v>
                </c:pt>
                <c:pt idx="11">
                  <c:v>West Midlands</c:v>
                </c:pt>
                <c:pt idx="12">
                  <c:v>North Scotland</c:v>
                </c:pt>
                <c:pt idx="13">
                  <c:v>North East Scotland</c:v>
                </c:pt>
                <c:pt idx="14">
                  <c:v>East Scotland</c:v>
                </c:pt>
                <c:pt idx="15">
                  <c:v>South Scotland</c:v>
                </c:pt>
                <c:pt idx="16">
                  <c:v>West Scotland</c:v>
                </c:pt>
              </c:strCache>
            </c:strRef>
          </c:cat>
          <c:val>
            <c:numRef>
              <c:f>'Table 17'!$BA$6:$BA$22</c:f>
              <c:numCache>
                <c:formatCode>General</c:formatCode>
                <c:ptCount val="17"/>
                <c:pt idx="4">
                  <c:v>1.6235969001491102</c:v>
                </c:pt>
                <c:pt idx="5">
                  <c:v>0.349460845377916</c:v>
                </c:pt>
                <c:pt idx="6">
                  <c:v>1.7295552974170201</c:v>
                </c:pt>
                <c:pt idx="7">
                  <c:v>1.01910724501201</c:v>
                </c:pt>
                <c:pt idx="8">
                  <c:v>1.0949346580428001</c:v>
                </c:pt>
                <c:pt idx="9">
                  <c:v>3.6291749000689202</c:v>
                </c:pt>
                <c:pt idx="10">
                  <c:v>2.0317360029457299</c:v>
                </c:pt>
                <c:pt idx="11">
                  <c:v>2.18256268226332</c:v>
                </c:pt>
                <c:pt idx="12">
                  <c:v>0</c:v>
                </c:pt>
                <c:pt idx="13">
                  <c:v>0.162149239652982</c:v>
                </c:pt>
                <c:pt idx="14">
                  <c:v>4.8026662669109398E-2</c:v>
                </c:pt>
                <c:pt idx="15">
                  <c:v>0.37149417696995102</c:v>
                </c:pt>
                <c:pt idx="16">
                  <c:v>3.1420312180390098E-2</c:v>
                </c:pt>
              </c:numCache>
            </c:numRef>
          </c:val>
        </c:ser>
        <c:ser>
          <c:idx val="2"/>
          <c:order val="3"/>
          <c:tx>
            <c:strRef>
              <c:f>'Table 17'!$BB$4</c:f>
              <c:strCache>
                <c:ptCount val="1"/>
                <c:pt idx="0">
                  <c:v>Lone trees in open land - Urban</c:v>
                </c:pt>
              </c:strCache>
            </c:strRef>
          </c:tx>
          <c:spPr>
            <a:solidFill>
              <a:srgbClr val="74260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17'!$AZ$6:$AZ$22</c:f>
              <c:strCache>
                <c:ptCount val="17"/>
                <c:pt idx="4">
                  <c:v>North West England</c:v>
                </c:pt>
                <c:pt idx="5">
                  <c:v>North East England</c:v>
                </c:pt>
                <c:pt idx="6">
                  <c:v>Yorks. and the Humber</c:v>
                </c:pt>
                <c:pt idx="7">
                  <c:v>East Midlands</c:v>
                </c:pt>
                <c:pt idx="8">
                  <c:v>East England</c:v>
                </c:pt>
                <c:pt idx="9">
                  <c:v>South East and London</c:v>
                </c:pt>
                <c:pt idx="10">
                  <c:v>South West England</c:v>
                </c:pt>
                <c:pt idx="11">
                  <c:v>West Midlands</c:v>
                </c:pt>
                <c:pt idx="12">
                  <c:v>North Scotland</c:v>
                </c:pt>
                <c:pt idx="13">
                  <c:v>North East Scotland</c:v>
                </c:pt>
                <c:pt idx="14">
                  <c:v>East Scotland</c:v>
                </c:pt>
                <c:pt idx="15">
                  <c:v>South Scotland</c:v>
                </c:pt>
                <c:pt idx="16">
                  <c:v>West Scotland</c:v>
                </c:pt>
              </c:strCache>
            </c:strRef>
          </c:cat>
          <c:val>
            <c:numRef>
              <c:f>'Table 17'!$BB$6:$BB$22</c:f>
              <c:numCache>
                <c:formatCode>General</c:formatCode>
                <c:ptCount val="17"/>
                <c:pt idx="4">
                  <c:v>0.80290911840173596</c:v>
                </c:pt>
                <c:pt idx="5">
                  <c:v>0.26375106512473201</c:v>
                </c:pt>
                <c:pt idx="6">
                  <c:v>0.51910320850092295</c:v>
                </c:pt>
                <c:pt idx="7">
                  <c:v>0.96272916541366105</c:v>
                </c:pt>
                <c:pt idx="8">
                  <c:v>4.26536525264485</c:v>
                </c:pt>
                <c:pt idx="9">
                  <c:v>2.9751492876050603</c:v>
                </c:pt>
                <c:pt idx="10">
                  <c:v>0.97197521293870703</c:v>
                </c:pt>
                <c:pt idx="11">
                  <c:v>1.0785647703029</c:v>
                </c:pt>
                <c:pt idx="12">
                  <c:v>0</c:v>
                </c:pt>
                <c:pt idx="13">
                  <c:v>0.24628831211598198</c:v>
                </c:pt>
                <c:pt idx="14">
                  <c:v>0.16786834868612799</c:v>
                </c:pt>
                <c:pt idx="15">
                  <c:v>0.37070689666366297</c:v>
                </c:pt>
                <c:pt idx="16">
                  <c:v>6.13934138802728E-2</c:v>
                </c:pt>
              </c:numCache>
            </c:numRef>
          </c:val>
        </c:ser>
        <c:ser>
          <c:idx val="7"/>
          <c:order val="4"/>
          <c:tx>
            <c:strRef>
              <c:f>'Table 17'!$BC$4</c:f>
              <c:strCache>
                <c:ptCount val="1"/>
                <c:pt idx="0">
                  <c:v>Hedgerow trees - Urban</c:v>
                </c:pt>
              </c:strCache>
            </c:strRef>
          </c:tx>
          <c:spPr>
            <a:solidFill>
              <a:srgbClr val="CC480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17'!$AZ$6:$AZ$22</c:f>
              <c:strCache>
                <c:ptCount val="17"/>
                <c:pt idx="4">
                  <c:v>North West England</c:v>
                </c:pt>
                <c:pt idx="5">
                  <c:v>North East England</c:v>
                </c:pt>
                <c:pt idx="6">
                  <c:v>Yorks. and the Humber</c:v>
                </c:pt>
                <c:pt idx="7">
                  <c:v>East Midlands</c:v>
                </c:pt>
                <c:pt idx="8">
                  <c:v>East England</c:v>
                </c:pt>
                <c:pt idx="9">
                  <c:v>South East and London</c:v>
                </c:pt>
                <c:pt idx="10">
                  <c:v>South West England</c:v>
                </c:pt>
                <c:pt idx="11">
                  <c:v>West Midlands</c:v>
                </c:pt>
                <c:pt idx="12">
                  <c:v>North Scotland</c:v>
                </c:pt>
                <c:pt idx="13">
                  <c:v>North East Scotland</c:v>
                </c:pt>
                <c:pt idx="14">
                  <c:v>East Scotland</c:v>
                </c:pt>
                <c:pt idx="15">
                  <c:v>South Scotland</c:v>
                </c:pt>
                <c:pt idx="16">
                  <c:v>West Scotland</c:v>
                </c:pt>
              </c:strCache>
            </c:strRef>
          </c:cat>
          <c:val>
            <c:numRef>
              <c:f>'Table 17'!$BC$6:$BC$22</c:f>
              <c:numCache>
                <c:formatCode>General</c:formatCode>
                <c:ptCount val="17"/>
                <c:pt idx="4">
                  <c:v>0.19506480359679401</c:v>
                </c:pt>
                <c:pt idx="5">
                  <c:v>1.4341553664030299E-2</c:v>
                </c:pt>
                <c:pt idx="6">
                  <c:v>4.8901814092405502E-2</c:v>
                </c:pt>
                <c:pt idx="7">
                  <c:v>6.6600544026277103E-2</c:v>
                </c:pt>
                <c:pt idx="8">
                  <c:v>0.19945474479563502</c:v>
                </c:pt>
                <c:pt idx="9">
                  <c:v>0.17026897888554002</c:v>
                </c:pt>
                <c:pt idx="10">
                  <c:v>8.6098937125120706E-2</c:v>
                </c:pt>
                <c:pt idx="11">
                  <c:v>7.0679578884606895E-2</c:v>
                </c:pt>
                <c:pt idx="12">
                  <c:v>0</c:v>
                </c:pt>
                <c:pt idx="13">
                  <c:v>9.8029994481283085E-3</c:v>
                </c:pt>
                <c:pt idx="14">
                  <c:v>1.1221150931943199E-2</c:v>
                </c:pt>
                <c:pt idx="15">
                  <c:v>0.117353020147086</c:v>
                </c:pt>
                <c:pt idx="16">
                  <c:v>6.7756220805914201E-3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28428672"/>
        <c:axId val="128442752"/>
      </c:barChart>
      <c:barChart>
        <c:barDir val="bar"/>
        <c:grouping val="stacked"/>
        <c:varyColors val="0"/>
        <c:ser>
          <c:idx val="6"/>
          <c:order val="1"/>
          <c:invertIfNegative val="0"/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cat>
            <c:strRef>
              <c:f>'Table 17'!$AI$6:$AI$22</c:f>
              <c:strCache>
                <c:ptCount val="17"/>
                <c:pt idx="13">
                  <c:v>Wales</c:v>
                </c:pt>
                <c:pt idx="14">
                  <c:v>Scotland</c:v>
                </c:pt>
                <c:pt idx="15">
                  <c:v>England</c:v>
                </c:pt>
                <c:pt idx="16">
                  <c:v>Great Britain</c:v>
                </c:pt>
              </c:strCache>
            </c:strRef>
          </c:cat>
          <c:val>
            <c:numRef>
              <c:f>'Table 17'!$AN$6:$AN$22</c:f>
              <c:numCache>
                <c:formatCode>General</c:formatCode>
                <c:ptCount val="17"/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</c:ser>
        <c:ser>
          <c:idx val="3"/>
          <c:order val="5"/>
          <c:tx>
            <c:strRef>
              <c:f>'Table 17'!$BE$4</c:f>
              <c:strCache>
                <c:ptCount val="1"/>
                <c:pt idx="0">
                  <c:v>Lone boundary trees - Urban</c:v>
                </c:pt>
              </c:strCache>
            </c:strRef>
          </c:tx>
          <c:spPr>
            <a:solidFill>
              <a:srgbClr val="887044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17'!$AI$6:$AI$22</c:f>
              <c:strCache>
                <c:ptCount val="17"/>
                <c:pt idx="13">
                  <c:v>Wales</c:v>
                </c:pt>
                <c:pt idx="14">
                  <c:v>Scotland</c:v>
                </c:pt>
                <c:pt idx="15">
                  <c:v>England</c:v>
                </c:pt>
                <c:pt idx="16">
                  <c:v>Great Britain</c:v>
                </c:pt>
              </c:strCache>
            </c:strRef>
          </c:cat>
          <c:val>
            <c:numRef>
              <c:f>'Table 17'!$BE$6:$BE$22</c:f>
              <c:numCache>
                <c:formatCode>General</c:formatCode>
                <c:ptCount val="17"/>
                <c:pt idx="13" formatCode="#,##0.0;\-#,##0.0;&quot;-&quot;">
                  <c:v>2.1200681163308999</c:v>
                </c:pt>
                <c:pt idx="14" formatCode="#,##0.0;\-#,##0.0;&quot;-&quot;">
                  <c:v>0.61309039147243194</c:v>
                </c:pt>
                <c:pt idx="15" formatCode="#,##0.0;\-#,##0.0;&quot;-&quot;">
                  <c:v>13.660128531276799</c:v>
                </c:pt>
                <c:pt idx="16" formatCode="#,##0.0;\-#,##0.0;&quot;-&quot;">
                  <c:v>16.393287039080203</c:v>
                </c:pt>
              </c:numCache>
            </c:numRef>
          </c:val>
        </c:ser>
        <c:ser>
          <c:idx val="4"/>
          <c:order val="6"/>
          <c:tx>
            <c:strRef>
              <c:f>'Table 17'!$BF$4</c:f>
              <c:strCache>
                <c:ptCount val="1"/>
                <c:pt idx="0">
                  <c:v>Lone trees in open land - Urban</c:v>
                </c:pt>
              </c:strCache>
            </c:strRef>
          </c:tx>
          <c:spPr>
            <a:solidFill>
              <a:srgbClr val="74260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17'!$AI$6:$AI$22</c:f>
              <c:strCache>
                <c:ptCount val="17"/>
                <c:pt idx="13">
                  <c:v>Wales</c:v>
                </c:pt>
                <c:pt idx="14">
                  <c:v>Scotland</c:v>
                </c:pt>
                <c:pt idx="15">
                  <c:v>England</c:v>
                </c:pt>
                <c:pt idx="16">
                  <c:v>Great Britain</c:v>
                </c:pt>
              </c:strCache>
            </c:strRef>
          </c:cat>
          <c:val>
            <c:numRef>
              <c:f>'Table 17'!$BF$6:$BF$22</c:f>
              <c:numCache>
                <c:formatCode>General</c:formatCode>
                <c:ptCount val="17"/>
                <c:pt idx="13" formatCode="#,##0.0;\-#,##0.0;&quot;-&quot;">
                  <c:v>2.3602744160440503</c:v>
                </c:pt>
                <c:pt idx="14" formatCode="#,##0.0;\-#,##0.0;&quot;-&quot;">
                  <c:v>0.84625697134604605</c:v>
                </c:pt>
                <c:pt idx="15" formatCode="#,##0.0;\-#,##0.0;&quot;-&quot;">
                  <c:v>11.839547080932601</c:v>
                </c:pt>
                <c:pt idx="16" formatCode="#,##0.0;\-#,##0.0;&quot;-&quot;">
                  <c:v>15.046078468322699</c:v>
                </c:pt>
              </c:numCache>
            </c:numRef>
          </c:val>
        </c:ser>
        <c:ser>
          <c:idx val="8"/>
          <c:order val="7"/>
          <c:tx>
            <c:strRef>
              <c:f>'Table 17'!$BG$4</c:f>
              <c:strCache>
                <c:ptCount val="1"/>
                <c:pt idx="0">
                  <c:v>Hedgerow trees - Urban</c:v>
                </c:pt>
              </c:strCache>
            </c:strRef>
          </c:tx>
          <c:spPr>
            <a:solidFill>
              <a:srgbClr val="CC480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17'!$AI$6:$AI$22</c:f>
              <c:strCache>
                <c:ptCount val="17"/>
                <c:pt idx="13">
                  <c:v>Wales</c:v>
                </c:pt>
                <c:pt idx="14">
                  <c:v>Scotland</c:v>
                </c:pt>
                <c:pt idx="15">
                  <c:v>England</c:v>
                </c:pt>
                <c:pt idx="16">
                  <c:v>Great Britain</c:v>
                </c:pt>
              </c:strCache>
            </c:strRef>
          </c:cat>
          <c:val>
            <c:numRef>
              <c:f>'Table 17'!$BG$6:$BG$22</c:f>
              <c:numCache>
                <c:formatCode>General</c:formatCode>
                <c:ptCount val="17"/>
                <c:pt idx="13" formatCode="#,##0.0;\-#,##0.0;&quot;-&quot;">
                  <c:v>0.60625687054305999</c:v>
                </c:pt>
                <c:pt idx="14" formatCode="#,##0.0;\-#,##0.0;&quot;-&quot;">
                  <c:v>0.14515279260774899</c:v>
                </c:pt>
                <c:pt idx="15" formatCode="#,##0.0;\-#,##0.0;&quot;-&quot;">
                  <c:v>0.85141095507040909</c:v>
                </c:pt>
                <c:pt idx="16" formatCode="#,##0.0;\-#,##0.0;&quot;-&quot;">
                  <c:v>1.6028206182212199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28455040"/>
        <c:axId val="128444672"/>
      </c:barChart>
      <c:catAx>
        <c:axId val="1284286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one"/>
        <c:crossAx val="128442752"/>
        <c:crosses val="autoZero"/>
        <c:auto val="1"/>
        <c:lblAlgn val="ctr"/>
        <c:lblOffset val="100"/>
        <c:noMultiLvlLbl val="0"/>
      </c:catAx>
      <c:valAx>
        <c:axId val="128442752"/>
        <c:scaling>
          <c:orientation val="minMax"/>
          <c:max val="7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b="0" baseline="0"/>
                  <a:t>Region a</a:t>
                </a:r>
                <a:r>
                  <a:rPr lang="en-US" b="0"/>
                  <a:t>rea (thousands of hectares)</a:t>
                </a:r>
              </a:p>
            </c:rich>
          </c:tx>
          <c:layout>
            <c:manualLayout>
              <c:xMode val="edge"/>
              <c:yMode val="edge"/>
              <c:x val="0.46279313547345041"/>
              <c:y val="0.91367371531388764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28428672"/>
        <c:crosses val="max"/>
        <c:crossBetween val="between"/>
      </c:valAx>
      <c:valAx>
        <c:axId val="128444672"/>
        <c:scaling>
          <c:orientation val="minMax"/>
          <c:max val="35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 sz="1100" b="0" i="0" baseline="0">
                    <a:effectLst/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rPr>
                  <a:t>Country area (thousands of hectares)</a:t>
                </a:r>
                <a:endParaRPr lang="en-GB" sz="1100">
                  <a:effectLst/>
                  <a:latin typeface="Verdana" panose="020B0604030504040204" pitchFamily="34" charset="0"/>
                  <a:ea typeface="Verdana" panose="020B0604030504040204" pitchFamily="34" charset="0"/>
                  <a:cs typeface="Verdana" panose="020B0604030504040204" pitchFamily="34" charset="0"/>
                </a:endParaRPr>
              </a:p>
              <a:p>
                <a:pPr>
                  <a:defRPr/>
                </a:pPr>
                <a:endParaRPr lang="en-GB" sz="110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8455040"/>
        <c:crosses val="max"/>
        <c:crossBetween val="between"/>
      </c:valAx>
      <c:catAx>
        <c:axId val="1284550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2844467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1.3526939901743052E-2"/>
          <c:y val="0.93959655986397927"/>
          <c:w val="0.96610840568005918"/>
          <c:h val="6.0403440136020746E-2"/>
        </c:manualLayout>
      </c:layout>
      <c:overlay val="0"/>
      <c:spPr>
        <a:noFill/>
        <a:ln>
          <a:noFill/>
        </a:ln>
      </c:spPr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en-US"/>
    </a:p>
  </c:txPr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39908362562146"/>
          <c:y val="2.3031825795644893E-2"/>
          <c:w val="0.80791718611055485"/>
          <c:h val="0.37548272860364817"/>
        </c:manualLayout>
      </c:layout>
      <c:barChart>
        <c:barDir val="bar"/>
        <c:grouping val="stacked"/>
        <c:varyColors val="0"/>
        <c:ser>
          <c:idx val="3"/>
          <c:order val="0"/>
          <c:tx>
            <c:strRef>
              <c:f>'Table 18'!$C$4:$H$4</c:f>
              <c:strCache>
                <c:ptCount val="1"/>
                <c:pt idx="0">
                  <c:v>Total for all lone and hedgerow trees</c:v>
                </c:pt>
              </c:strCache>
            </c:strRef>
          </c:tx>
          <c:spPr>
            <a:solidFill>
              <a:srgbClr val="887044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9'!$B$6:$B$9</c:f>
              <c:strCache>
                <c:ptCount val="4"/>
                <c:pt idx="0">
                  <c:v>Great Britain</c:v>
                </c:pt>
                <c:pt idx="1">
                  <c:v>England</c:v>
                </c:pt>
                <c:pt idx="2">
                  <c:v>Scotland</c:v>
                </c:pt>
                <c:pt idx="3">
                  <c:v>Wales</c:v>
                </c:pt>
              </c:strCache>
            </c:strRef>
          </c:cat>
          <c:val>
            <c:numRef>
              <c:f>'Table 18'!$G$7:$G$10</c:f>
              <c:numCache>
                <c:formatCode>#,##0;\-#,##0;"-"</c:formatCode>
                <c:ptCount val="4"/>
                <c:pt idx="0">
                  <c:v>30091.840733235953</c:v>
                </c:pt>
                <c:pt idx="1">
                  <c:v>22176.737190345921</c:v>
                </c:pt>
                <c:pt idx="2">
                  <c:v>6359.2565634175307</c:v>
                </c:pt>
                <c:pt idx="3">
                  <c:v>1555.846979472499</c:v>
                </c:pt>
              </c:numCache>
            </c:numRef>
          </c:val>
        </c:ser>
        <c:ser>
          <c:idx val="4"/>
          <c:order val="1"/>
          <c:tx>
            <c:strRef>
              <c:f>'Table 9'!$L$4</c:f>
              <c:strCache>
                <c:ptCount val="1"/>
              </c:strCache>
            </c:strRef>
          </c:tx>
          <c:spPr>
            <a:noFill/>
          </c:spPr>
          <c:invertIfNegative val="0"/>
          <c:val>
            <c:numRef>
              <c:f>'Table 9'!$L$6:$L$9</c:f>
              <c:numCache>
                <c:formatCode>General</c:formatCod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28512000"/>
        <c:axId val="128513536"/>
      </c:barChart>
      <c:catAx>
        <c:axId val="128512000"/>
        <c:scaling>
          <c:orientation val="maxMin"/>
        </c:scaling>
        <c:delete val="0"/>
        <c:axPos val="l"/>
        <c:majorTickMark val="out"/>
        <c:minorTickMark val="none"/>
        <c:tickLblPos val="nextTo"/>
        <c:crossAx val="128513536"/>
        <c:crosses val="autoZero"/>
        <c:auto val="1"/>
        <c:lblAlgn val="ctr"/>
        <c:lblOffset val="100"/>
        <c:noMultiLvlLbl val="0"/>
      </c:catAx>
      <c:valAx>
        <c:axId val="12851353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No. of features (thousands)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crossAx val="128512000"/>
        <c:crosses val="max"/>
        <c:crossBetween val="between"/>
      </c:valAx>
    </c:plotArea>
    <c:legend>
      <c:legendPos val="b"/>
      <c:legendEntry>
        <c:idx val="1"/>
        <c:txPr>
          <a:bodyPr/>
          <a:lstStyle/>
          <a:p>
            <a:pPr rtl="0">
              <a:defRPr sz="1800"/>
            </a:pPr>
            <a:endParaRPr lang="en-US"/>
          </a:p>
        </c:txPr>
      </c:legendEntry>
      <c:layout>
        <c:manualLayout>
          <c:xMode val="edge"/>
          <c:yMode val="edge"/>
          <c:x val="0.28476710612157896"/>
          <c:y val="0.48564442949656417"/>
          <c:w val="0.69297604206365093"/>
          <c:h val="5.7906659280655241E-2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en-US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39908362562146"/>
          <c:y val="2.3031825795644893E-2"/>
          <c:w val="0.80791718611055485"/>
          <c:h val="0.37548272860364817"/>
        </c:manualLayout>
      </c:layout>
      <c:barChart>
        <c:barDir val="bar"/>
        <c:grouping val="stacked"/>
        <c:varyColors val="0"/>
        <c:ser>
          <c:idx val="3"/>
          <c:order val="0"/>
          <c:tx>
            <c:v>Total rural lone and hedgerow trees</c:v>
          </c:tx>
          <c:spPr>
            <a:solidFill>
              <a:srgbClr val="887044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9'!$B$6:$B$9</c:f>
              <c:strCache>
                <c:ptCount val="4"/>
                <c:pt idx="0">
                  <c:v>Great Britain</c:v>
                </c:pt>
                <c:pt idx="1">
                  <c:v>England</c:v>
                </c:pt>
                <c:pt idx="2">
                  <c:v>Scotland</c:v>
                </c:pt>
                <c:pt idx="3">
                  <c:v>Wales</c:v>
                </c:pt>
              </c:strCache>
            </c:strRef>
          </c:cat>
          <c:val>
            <c:numRef>
              <c:f>'Table 18'!$C$7:$C$10</c:f>
              <c:numCache>
                <c:formatCode>#,##0;\-#,##0;"-"</c:formatCode>
                <c:ptCount val="4"/>
                <c:pt idx="0">
                  <c:v>18772.250028212886</c:v>
                </c:pt>
                <c:pt idx="1">
                  <c:v>11921.542108439693</c:v>
                </c:pt>
                <c:pt idx="2">
                  <c:v>5513.969902432631</c:v>
                </c:pt>
                <c:pt idx="3">
                  <c:v>1336.7380173405618</c:v>
                </c:pt>
              </c:numCache>
            </c:numRef>
          </c:val>
        </c:ser>
        <c:ser>
          <c:idx val="4"/>
          <c:order val="1"/>
          <c:tx>
            <c:strRef>
              <c:f>'Table 9'!$L$4</c:f>
              <c:strCache>
                <c:ptCount val="1"/>
              </c:strCache>
            </c:strRef>
          </c:tx>
          <c:spPr>
            <a:noFill/>
          </c:spPr>
          <c:invertIfNegative val="0"/>
          <c:val>
            <c:numRef>
              <c:f>'Table 9'!$L$6:$L$9</c:f>
              <c:numCache>
                <c:formatCode>General</c:formatCod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23719040"/>
        <c:axId val="123733120"/>
      </c:barChart>
      <c:catAx>
        <c:axId val="123719040"/>
        <c:scaling>
          <c:orientation val="maxMin"/>
        </c:scaling>
        <c:delete val="0"/>
        <c:axPos val="l"/>
        <c:majorTickMark val="out"/>
        <c:minorTickMark val="none"/>
        <c:tickLblPos val="nextTo"/>
        <c:crossAx val="123733120"/>
        <c:crosses val="autoZero"/>
        <c:auto val="1"/>
        <c:lblAlgn val="ctr"/>
        <c:lblOffset val="100"/>
        <c:noMultiLvlLbl val="0"/>
      </c:catAx>
      <c:valAx>
        <c:axId val="12373312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No. of features (thousands)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crossAx val="123719040"/>
        <c:crosses val="max"/>
        <c:crossBetween val="between"/>
      </c:valAx>
    </c:plotArea>
    <c:legend>
      <c:legendPos val="b"/>
      <c:legendEntry>
        <c:idx val="1"/>
        <c:txPr>
          <a:bodyPr/>
          <a:lstStyle/>
          <a:p>
            <a:pPr rtl="0">
              <a:defRPr sz="1800"/>
            </a:pPr>
            <a:endParaRPr lang="en-US"/>
          </a:p>
        </c:txPr>
      </c:legendEntry>
      <c:layout>
        <c:manualLayout>
          <c:xMode val="edge"/>
          <c:yMode val="edge"/>
          <c:x val="0.28476710612157896"/>
          <c:y val="0.48564442949656417"/>
          <c:w val="0.69297604206365093"/>
          <c:h val="5.7906659280655241E-2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en-US"/>
    </a:p>
  </c:tx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39908362562146"/>
          <c:y val="2.3031825795644893E-2"/>
          <c:w val="0.80791718611055485"/>
          <c:h val="0.37548272860364817"/>
        </c:manualLayout>
      </c:layout>
      <c:barChart>
        <c:barDir val="bar"/>
        <c:grouping val="stacked"/>
        <c:varyColors val="0"/>
        <c:ser>
          <c:idx val="3"/>
          <c:order val="0"/>
          <c:tx>
            <c:v>Total urban lone and hedgerow trees</c:v>
          </c:tx>
          <c:spPr>
            <a:solidFill>
              <a:srgbClr val="887044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9'!$B$6:$B$9</c:f>
              <c:strCache>
                <c:ptCount val="4"/>
                <c:pt idx="0">
                  <c:v>Great Britain</c:v>
                </c:pt>
                <c:pt idx="1">
                  <c:v>England</c:v>
                </c:pt>
                <c:pt idx="2">
                  <c:v>Scotland</c:v>
                </c:pt>
                <c:pt idx="3">
                  <c:v>Wales</c:v>
                </c:pt>
              </c:strCache>
            </c:strRef>
          </c:cat>
          <c:val>
            <c:numRef>
              <c:f>'Table 18'!$E$7:$E$10</c:f>
              <c:numCache>
                <c:formatCode>#,##0;\-#,##0;"-"</c:formatCode>
                <c:ptCount val="4"/>
                <c:pt idx="0">
                  <c:v>11319.590705023065</c:v>
                </c:pt>
                <c:pt idx="1">
                  <c:v>10255.195081906228</c:v>
                </c:pt>
                <c:pt idx="2">
                  <c:v>845.28666098490032</c:v>
                </c:pt>
                <c:pt idx="3">
                  <c:v>219.10896213193732</c:v>
                </c:pt>
              </c:numCache>
            </c:numRef>
          </c:val>
        </c:ser>
        <c:ser>
          <c:idx val="4"/>
          <c:order val="1"/>
          <c:tx>
            <c:strRef>
              <c:f>'Table 9'!$L$4</c:f>
              <c:strCache>
                <c:ptCount val="1"/>
              </c:strCache>
            </c:strRef>
          </c:tx>
          <c:spPr>
            <a:noFill/>
          </c:spPr>
          <c:invertIfNegative val="0"/>
          <c:val>
            <c:numRef>
              <c:f>'Table 9'!$L$6:$L$9</c:f>
              <c:numCache>
                <c:formatCode>General</c:formatCod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23800192"/>
        <c:axId val="123806080"/>
      </c:barChart>
      <c:catAx>
        <c:axId val="123800192"/>
        <c:scaling>
          <c:orientation val="maxMin"/>
        </c:scaling>
        <c:delete val="0"/>
        <c:axPos val="l"/>
        <c:majorTickMark val="out"/>
        <c:minorTickMark val="none"/>
        <c:tickLblPos val="nextTo"/>
        <c:crossAx val="123806080"/>
        <c:crosses val="autoZero"/>
        <c:auto val="1"/>
        <c:lblAlgn val="ctr"/>
        <c:lblOffset val="100"/>
        <c:noMultiLvlLbl val="0"/>
      </c:catAx>
      <c:valAx>
        <c:axId val="12380608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No. of features (thousands)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crossAx val="123800192"/>
        <c:crosses val="max"/>
        <c:crossBetween val="between"/>
      </c:valAx>
    </c:plotArea>
    <c:legend>
      <c:legendPos val="b"/>
      <c:legendEntry>
        <c:idx val="1"/>
        <c:txPr>
          <a:bodyPr/>
          <a:lstStyle/>
          <a:p>
            <a:pPr rtl="0">
              <a:defRPr sz="1800"/>
            </a:pPr>
            <a:endParaRPr lang="en-US"/>
          </a:p>
        </c:txPr>
      </c:legendEntry>
      <c:layout>
        <c:manualLayout>
          <c:xMode val="edge"/>
          <c:yMode val="edge"/>
          <c:x val="0.28476710612157896"/>
          <c:y val="0.48564442949656417"/>
          <c:w val="0.69297604206365093"/>
          <c:h val="5.7906659280655241E-2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en-US"/>
    </a:p>
  </c:tx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005150461843376"/>
          <c:y val="8.633404315026659E-2"/>
          <c:w val="0.77993211536518625"/>
          <c:h val="0.77446408821538815"/>
        </c:manualLayout>
      </c:layout>
      <c:barChart>
        <c:barDir val="bar"/>
        <c:grouping val="stacked"/>
        <c:varyColors val="0"/>
        <c:ser>
          <c:idx val="5"/>
          <c:order val="0"/>
          <c:invertIfNegative val="0"/>
          <c:dLbls>
            <c:dLblPos val="in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cat>
            <c:strRef>
              <c:f>'Table 20 &amp; 21'!$X$6:$X$22</c:f>
              <c:strCache>
                <c:ptCount val="17"/>
                <c:pt idx="4">
                  <c:v>North West England</c:v>
                </c:pt>
                <c:pt idx="5">
                  <c:v>North East England</c:v>
                </c:pt>
                <c:pt idx="6">
                  <c:v>Yorkshire and the Humber</c:v>
                </c:pt>
                <c:pt idx="7">
                  <c:v>East Midlands</c:v>
                </c:pt>
                <c:pt idx="8">
                  <c:v>East England</c:v>
                </c:pt>
                <c:pt idx="9">
                  <c:v>South East and London</c:v>
                </c:pt>
                <c:pt idx="10">
                  <c:v>South West England</c:v>
                </c:pt>
                <c:pt idx="11">
                  <c:v>West Midlands</c:v>
                </c:pt>
                <c:pt idx="12">
                  <c:v>North Scotland</c:v>
                </c:pt>
                <c:pt idx="13">
                  <c:v>North East Scotland</c:v>
                </c:pt>
                <c:pt idx="14">
                  <c:v>East Scotland</c:v>
                </c:pt>
                <c:pt idx="15">
                  <c:v>South Scotland</c:v>
                </c:pt>
                <c:pt idx="16">
                  <c:v>West Scotland</c:v>
                </c:pt>
              </c:strCache>
            </c:strRef>
          </c:cat>
          <c:val>
            <c:numRef>
              <c:f>'Table 20 &amp; 21'!$AD$6:$AD$22</c:f>
              <c:numCache>
                <c:formatCode>General</c:formatCode>
                <c:ptCount val="17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</c:ser>
        <c:ser>
          <c:idx val="1"/>
          <c:order val="2"/>
          <c:tx>
            <c:strRef>
              <c:f>'Table 20 &amp; 21'!$Y$4</c:f>
              <c:strCache>
                <c:ptCount val="1"/>
                <c:pt idx="0">
                  <c:v>Area of hedgerows - Rural</c:v>
                </c:pt>
              </c:strCache>
            </c:strRef>
          </c:tx>
          <c:spPr>
            <a:solidFill>
              <a:srgbClr val="E79901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20 &amp; 21'!$X$6:$X$22</c:f>
              <c:strCache>
                <c:ptCount val="17"/>
                <c:pt idx="4">
                  <c:v>North West England</c:v>
                </c:pt>
                <c:pt idx="5">
                  <c:v>North East England</c:v>
                </c:pt>
                <c:pt idx="6">
                  <c:v>Yorkshire and the Humber</c:v>
                </c:pt>
                <c:pt idx="7">
                  <c:v>East Midlands</c:v>
                </c:pt>
                <c:pt idx="8">
                  <c:v>East England</c:v>
                </c:pt>
                <c:pt idx="9">
                  <c:v>South East and London</c:v>
                </c:pt>
                <c:pt idx="10">
                  <c:v>South West England</c:v>
                </c:pt>
                <c:pt idx="11">
                  <c:v>West Midlands</c:v>
                </c:pt>
                <c:pt idx="12">
                  <c:v>North Scotland</c:v>
                </c:pt>
                <c:pt idx="13">
                  <c:v>North East Scotland</c:v>
                </c:pt>
                <c:pt idx="14">
                  <c:v>East Scotland</c:v>
                </c:pt>
                <c:pt idx="15">
                  <c:v>South Scotland</c:v>
                </c:pt>
                <c:pt idx="16">
                  <c:v>West Scotland</c:v>
                </c:pt>
              </c:strCache>
            </c:strRef>
          </c:cat>
          <c:val>
            <c:numRef>
              <c:f>'Table 20 &amp; 21'!$Y$6:$Y$22</c:f>
              <c:numCache>
                <c:formatCode>General</c:formatCode>
                <c:ptCount val="17"/>
                <c:pt idx="4">
                  <c:v>5.4512048866522065</c:v>
                </c:pt>
                <c:pt idx="5">
                  <c:v>2.4449785024567179</c:v>
                </c:pt>
                <c:pt idx="6">
                  <c:v>7.7353038928533771</c:v>
                </c:pt>
                <c:pt idx="7">
                  <c:v>19.516892544451114</c:v>
                </c:pt>
                <c:pt idx="8">
                  <c:v>16.709827206357339</c:v>
                </c:pt>
                <c:pt idx="9">
                  <c:v>12.686469389057699</c:v>
                </c:pt>
                <c:pt idx="10">
                  <c:v>31.009517868188489</c:v>
                </c:pt>
                <c:pt idx="11">
                  <c:v>16.92847439362917</c:v>
                </c:pt>
                <c:pt idx="12">
                  <c:v>3.5830651860865119</c:v>
                </c:pt>
                <c:pt idx="13">
                  <c:v>0.68955208394986611</c:v>
                </c:pt>
                <c:pt idx="14">
                  <c:v>0.93146781194283379</c:v>
                </c:pt>
                <c:pt idx="15">
                  <c:v>4.9107624740897213</c:v>
                </c:pt>
                <c:pt idx="16">
                  <c:v>0.242023249879395</c:v>
                </c:pt>
              </c:numCache>
            </c:numRef>
          </c:val>
        </c:ser>
        <c:ser>
          <c:idx val="2"/>
          <c:order val="3"/>
          <c:tx>
            <c:strRef>
              <c:f>'Table 20 &amp; 21'!$Z$4</c:f>
              <c:strCache>
                <c:ptCount val="1"/>
                <c:pt idx="0">
                  <c:v>Area of hedgerows - Urban</c:v>
                </c:pt>
              </c:strCache>
            </c:strRef>
          </c:tx>
          <c:spPr>
            <a:solidFill>
              <a:srgbClr val="E79901">
                <a:alpha val="50000"/>
              </a:srgb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20 &amp; 21'!$X$6:$X$22</c:f>
              <c:strCache>
                <c:ptCount val="17"/>
                <c:pt idx="4">
                  <c:v>North West England</c:v>
                </c:pt>
                <c:pt idx="5">
                  <c:v>North East England</c:v>
                </c:pt>
                <c:pt idx="6">
                  <c:v>Yorkshire and the Humber</c:v>
                </c:pt>
                <c:pt idx="7">
                  <c:v>East Midlands</c:v>
                </c:pt>
                <c:pt idx="8">
                  <c:v>East England</c:v>
                </c:pt>
                <c:pt idx="9">
                  <c:v>South East and London</c:v>
                </c:pt>
                <c:pt idx="10">
                  <c:v>South West England</c:v>
                </c:pt>
                <c:pt idx="11">
                  <c:v>West Midlands</c:v>
                </c:pt>
                <c:pt idx="12">
                  <c:v>North Scotland</c:v>
                </c:pt>
                <c:pt idx="13">
                  <c:v>North East Scotland</c:v>
                </c:pt>
                <c:pt idx="14">
                  <c:v>East Scotland</c:v>
                </c:pt>
                <c:pt idx="15">
                  <c:v>South Scotland</c:v>
                </c:pt>
                <c:pt idx="16">
                  <c:v>West Scotland</c:v>
                </c:pt>
              </c:strCache>
            </c:strRef>
          </c:cat>
          <c:val>
            <c:numRef>
              <c:f>'Table 20 &amp; 21'!$Z$6:$Z$22</c:f>
              <c:numCache>
                <c:formatCode>General</c:formatCode>
                <c:ptCount val="17"/>
                <c:pt idx="4">
                  <c:v>0.95548027898162913</c:v>
                </c:pt>
                <c:pt idx="5">
                  <c:v>0.16743332935970259</c:v>
                </c:pt>
                <c:pt idx="6">
                  <c:v>0.35124065932201703</c:v>
                </c:pt>
                <c:pt idx="7">
                  <c:v>1.6879897646935236</c:v>
                </c:pt>
                <c:pt idx="8">
                  <c:v>1.3823957215146856</c:v>
                </c:pt>
                <c:pt idx="9">
                  <c:v>1.9971309124428342</c:v>
                </c:pt>
                <c:pt idx="10">
                  <c:v>1.2563429802041275</c:v>
                </c:pt>
                <c:pt idx="11">
                  <c:v>0.71685133791775191</c:v>
                </c:pt>
                <c:pt idx="12">
                  <c:v>0</c:v>
                </c:pt>
                <c:pt idx="13">
                  <c:v>5.8970214822862042E-2</c:v>
                </c:pt>
                <c:pt idx="14">
                  <c:v>0.18325323800196905</c:v>
                </c:pt>
                <c:pt idx="15">
                  <c:v>1.0187994539723797</c:v>
                </c:pt>
                <c:pt idx="16">
                  <c:v>3.1805295151615252E-2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28801792"/>
        <c:axId val="128807680"/>
      </c:barChart>
      <c:barChart>
        <c:barDir val="bar"/>
        <c:grouping val="stacked"/>
        <c:varyColors val="0"/>
        <c:ser>
          <c:idx val="6"/>
          <c:order val="1"/>
          <c:invertIfNegative val="0"/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cat>
            <c:strRef>
              <c:f>'Table 20 &amp; 21'!$AA$6:$AA$22</c:f>
              <c:strCache>
                <c:ptCount val="17"/>
                <c:pt idx="13">
                  <c:v>Wales</c:v>
                </c:pt>
                <c:pt idx="14">
                  <c:v>Scotland</c:v>
                </c:pt>
                <c:pt idx="15">
                  <c:v>England</c:v>
                </c:pt>
                <c:pt idx="16">
                  <c:v>Great Britain</c:v>
                </c:pt>
              </c:strCache>
            </c:strRef>
          </c:cat>
          <c:val>
            <c:numRef>
              <c:f>'Table 20 &amp; 21'!$AE$6:$AE$22</c:f>
              <c:numCache>
                <c:formatCode>General</c:formatCode>
                <c:ptCount val="17"/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</c:ser>
        <c:ser>
          <c:idx val="3"/>
          <c:order val="4"/>
          <c:tx>
            <c:strRef>
              <c:f>'Table 20 &amp; 21'!$AB$4</c:f>
              <c:strCache>
                <c:ptCount val="1"/>
                <c:pt idx="0">
                  <c:v>Area of hedgerows - Rural</c:v>
                </c:pt>
              </c:strCache>
            </c:strRef>
          </c:tx>
          <c:spPr>
            <a:solidFill>
              <a:srgbClr val="E79901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20 &amp; 21'!$AA$6:$AA$22</c:f>
              <c:strCache>
                <c:ptCount val="17"/>
                <c:pt idx="13">
                  <c:v>Wales</c:v>
                </c:pt>
                <c:pt idx="14">
                  <c:v>Scotland</c:v>
                </c:pt>
                <c:pt idx="15">
                  <c:v>England</c:v>
                </c:pt>
                <c:pt idx="16">
                  <c:v>Great Britain</c:v>
                </c:pt>
              </c:strCache>
            </c:strRef>
          </c:cat>
          <c:val>
            <c:numRef>
              <c:f>'Table 20 &amp; 21'!$AB$6:$AB$22</c:f>
              <c:numCache>
                <c:formatCode>General</c:formatCode>
                <c:ptCount val="17"/>
                <c:pt idx="13" formatCode="#,##0.0;\-#,##0.0;&quot;-&quot;">
                  <c:v>24.270451475161074</c:v>
                </c:pt>
                <c:pt idx="14" formatCode="#,##0.0;\-#,##0.0;&quot;-&quot;">
                  <c:v>10.356870805948327</c:v>
                </c:pt>
                <c:pt idx="15" formatCode="#,##0.0;\-#,##0.0;&quot;-&quot;">
                  <c:v>112.4826686836461</c:v>
                </c:pt>
                <c:pt idx="16" formatCode="#,##0.0;\-#,##0.0;&quot;-&quot;">
                  <c:v>147.1099909647555</c:v>
                </c:pt>
              </c:numCache>
            </c:numRef>
          </c:val>
        </c:ser>
        <c:ser>
          <c:idx val="4"/>
          <c:order val="5"/>
          <c:tx>
            <c:strRef>
              <c:f>'Table 20 &amp; 21'!$AC$4</c:f>
              <c:strCache>
                <c:ptCount val="1"/>
                <c:pt idx="0">
                  <c:v>Area of hedgerows - Urban</c:v>
                </c:pt>
              </c:strCache>
            </c:strRef>
          </c:tx>
          <c:spPr>
            <a:solidFill>
              <a:srgbClr val="E79901">
                <a:alpha val="50000"/>
              </a:srgb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20 &amp; 21'!$AA$6:$AA$22</c:f>
              <c:strCache>
                <c:ptCount val="17"/>
                <c:pt idx="13">
                  <c:v>Wales</c:v>
                </c:pt>
                <c:pt idx="14">
                  <c:v>Scotland</c:v>
                </c:pt>
                <c:pt idx="15">
                  <c:v>England</c:v>
                </c:pt>
                <c:pt idx="16">
                  <c:v>Great Britain</c:v>
                </c:pt>
              </c:strCache>
            </c:strRef>
          </c:cat>
          <c:val>
            <c:numRef>
              <c:f>'Table 20 &amp; 21'!$AC$6:$AC$22</c:f>
              <c:numCache>
                <c:formatCode>General</c:formatCode>
                <c:ptCount val="17"/>
                <c:pt idx="13" formatCode="#,##0.0;\-#,##0.0;&quot;-&quot;">
                  <c:v>1.7126952847446848</c:v>
                </c:pt>
                <c:pt idx="14" formatCode="#,##0.0;\-#,##0.0;&quot;-&quot;">
                  <c:v>1.2928282019488262</c:v>
                </c:pt>
                <c:pt idx="15" formatCode="#,##0.0;\-#,##0.0;&quot;-&quot;">
                  <c:v>8.5148649844362723</c:v>
                </c:pt>
                <c:pt idx="16" formatCode="#,##0.0;\-#,##0.0;&quot;-&quot;">
                  <c:v>11.520388471129783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28815872"/>
        <c:axId val="128809600"/>
      </c:barChart>
      <c:catAx>
        <c:axId val="1288017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one"/>
        <c:crossAx val="128807680"/>
        <c:crosses val="autoZero"/>
        <c:auto val="1"/>
        <c:lblAlgn val="ctr"/>
        <c:lblOffset val="100"/>
        <c:noMultiLvlLbl val="0"/>
      </c:catAx>
      <c:valAx>
        <c:axId val="12880768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b="0" baseline="0"/>
                  <a:t>Region a</a:t>
                </a:r>
                <a:r>
                  <a:rPr lang="en-US" b="0"/>
                  <a:t>rea (thousands of hectares)</a:t>
                </a:r>
              </a:p>
            </c:rich>
          </c:tx>
          <c:layout>
            <c:manualLayout>
              <c:xMode val="edge"/>
              <c:yMode val="edge"/>
              <c:x val="0.46552817820849318"/>
              <c:y val="0.91367371531388764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28801792"/>
        <c:crosses val="max"/>
        <c:crossBetween val="between"/>
      </c:valAx>
      <c:valAx>
        <c:axId val="128809600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 sz="1100" b="0" i="0" baseline="0">
                    <a:effectLst/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rPr>
                  <a:t>Country area (thousands of hectares)</a:t>
                </a:r>
                <a:endParaRPr lang="en-GB" sz="1100">
                  <a:effectLst/>
                  <a:latin typeface="Verdana" panose="020B0604030504040204" pitchFamily="34" charset="0"/>
                  <a:ea typeface="Verdana" panose="020B0604030504040204" pitchFamily="34" charset="0"/>
                  <a:cs typeface="Verdana" panose="020B0604030504040204" pitchFamily="34" charset="0"/>
                </a:endParaRPr>
              </a:p>
              <a:p>
                <a:pPr>
                  <a:defRPr/>
                </a:pPr>
                <a:endParaRPr lang="en-GB" sz="110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8815872"/>
        <c:crosses val="max"/>
        <c:crossBetween val="between"/>
      </c:valAx>
      <c:catAx>
        <c:axId val="1288158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28809600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3138774952146568"/>
          <c:y val="0.95146467244358279"/>
          <c:w val="0.50578913484870991"/>
          <c:h val="4.8535327556417256E-2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en-US"/>
    </a:p>
  </c:txPr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372676492361533"/>
          <c:y val="0.10310558699006846"/>
          <c:w val="0.76625689481122561"/>
          <c:h val="0.75140334217016846"/>
        </c:manualLayout>
      </c:layout>
      <c:barChart>
        <c:barDir val="bar"/>
        <c:grouping val="stacked"/>
        <c:varyColors val="0"/>
        <c:ser>
          <c:idx val="5"/>
          <c:order val="0"/>
          <c:invertIfNegative val="0"/>
          <c:dLbls>
            <c:txPr>
              <a:bodyPr/>
              <a:lstStyle/>
              <a:p>
                <a:pPr>
                  <a:defRPr sz="1050"/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cat>
            <c:strRef>
              <c:f>'Table 22  &amp; 23'!$W$6:$W$22</c:f>
              <c:strCache>
                <c:ptCount val="17"/>
                <c:pt idx="4">
                  <c:v>North West England</c:v>
                </c:pt>
                <c:pt idx="5">
                  <c:v>North East England</c:v>
                </c:pt>
                <c:pt idx="6">
                  <c:v>Yorkshire and the Humber</c:v>
                </c:pt>
                <c:pt idx="7">
                  <c:v>East Midlands</c:v>
                </c:pt>
                <c:pt idx="8">
                  <c:v>East England</c:v>
                </c:pt>
                <c:pt idx="9">
                  <c:v>South East and London</c:v>
                </c:pt>
                <c:pt idx="10">
                  <c:v>South West England</c:v>
                </c:pt>
                <c:pt idx="11">
                  <c:v>West Midlands</c:v>
                </c:pt>
                <c:pt idx="12">
                  <c:v>North Scotland</c:v>
                </c:pt>
                <c:pt idx="13">
                  <c:v>North East Scotland</c:v>
                </c:pt>
                <c:pt idx="14">
                  <c:v>East Scotland</c:v>
                </c:pt>
                <c:pt idx="15">
                  <c:v>South Scotland</c:v>
                </c:pt>
                <c:pt idx="16">
                  <c:v>West Scotland</c:v>
                </c:pt>
              </c:strCache>
            </c:strRef>
          </c:cat>
          <c:val>
            <c:numRef>
              <c:f>'Table 22  &amp; 23'!$AC$6:$AC$22</c:f>
              <c:numCache>
                <c:formatCode>General</c:formatCode>
                <c:ptCount val="17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</c:ser>
        <c:ser>
          <c:idx val="1"/>
          <c:order val="2"/>
          <c:tx>
            <c:strRef>
              <c:f>'Table 22  &amp; 23'!$X$4</c:f>
              <c:strCache>
                <c:ptCount val="1"/>
                <c:pt idx="0">
                  <c:v>Total length of hedgerows - Rural</c:v>
                </c:pt>
              </c:strCache>
            </c:strRef>
          </c:tx>
          <c:spPr>
            <a:solidFill>
              <a:srgbClr val="E79901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22  &amp; 23'!$W$6:$W$22</c:f>
              <c:strCache>
                <c:ptCount val="17"/>
                <c:pt idx="4">
                  <c:v>North West England</c:v>
                </c:pt>
                <c:pt idx="5">
                  <c:v>North East England</c:v>
                </c:pt>
                <c:pt idx="6">
                  <c:v>Yorkshire and the Humber</c:v>
                </c:pt>
                <c:pt idx="7">
                  <c:v>East Midlands</c:v>
                </c:pt>
                <c:pt idx="8">
                  <c:v>East England</c:v>
                </c:pt>
                <c:pt idx="9">
                  <c:v>South East and London</c:v>
                </c:pt>
                <c:pt idx="10">
                  <c:v>South West England</c:v>
                </c:pt>
                <c:pt idx="11">
                  <c:v>West Midlands</c:v>
                </c:pt>
                <c:pt idx="12">
                  <c:v>North Scotland</c:v>
                </c:pt>
                <c:pt idx="13">
                  <c:v>North East Scotland</c:v>
                </c:pt>
                <c:pt idx="14">
                  <c:v>East Scotland</c:v>
                </c:pt>
                <c:pt idx="15">
                  <c:v>South Scotland</c:v>
                </c:pt>
                <c:pt idx="16">
                  <c:v>West Scotland</c:v>
                </c:pt>
              </c:strCache>
            </c:strRef>
          </c:cat>
          <c:val>
            <c:numRef>
              <c:f>'Table 22  &amp; 23'!$X$6:$X$22</c:f>
              <c:numCache>
                <c:formatCode>General</c:formatCode>
                <c:ptCount val="17"/>
                <c:pt idx="4">
                  <c:v>17.772647909651866</c:v>
                </c:pt>
                <c:pt idx="5">
                  <c:v>7.1248020735678201</c:v>
                </c:pt>
                <c:pt idx="6">
                  <c:v>22.012852646728152</c:v>
                </c:pt>
                <c:pt idx="7">
                  <c:v>56.38381456567955</c:v>
                </c:pt>
                <c:pt idx="8">
                  <c:v>43.351459798100059</c:v>
                </c:pt>
                <c:pt idx="9">
                  <c:v>35.390278596485373</c:v>
                </c:pt>
                <c:pt idx="10">
                  <c:v>76.203508565775749</c:v>
                </c:pt>
                <c:pt idx="11">
                  <c:v>46.891378658343832</c:v>
                </c:pt>
                <c:pt idx="12">
                  <c:v>11.201133054925794</c:v>
                </c:pt>
                <c:pt idx="13">
                  <c:v>1.8852681343363416</c:v>
                </c:pt>
                <c:pt idx="14">
                  <c:v>3.4945236959736281</c:v>
                </c:pt>
                <c:pt idx="15">
                  <c:v>17.055316567292451</c:v>
                </c:pt>
                <c:pt idx="16">
                  <c:v>0.7106015591419097</c:v>
                </c:pt>
              </c:numCache>
            </c:numRef>
          </c:val>
        </c:ser>
        <c:ser>
          <c:idx val="2"/>
          <c:order val="3"/>
          <c:tx>
            <c:strRef>
              <c:f>'Table 22  &amp; 23'!$Y$4</c:f>
              <c:strCache>
                <c:ptCount val="1"/>
                <c:pt idx="0">
                  <c:v>Total length of hedgerows - Urban</c:v>
                </c:pt>
              </c:strCache>
            </c:strRef>
          </c:tx>
          <c:spPr>
            <a:solidFill>
              <a:srgbClr val="E79901">
                <a:alpha val="50000"/>
              </a:srgb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22  &amp; 23'!$W$6:$W$22</c:f>
              <c:strCache>
                <c:ptCount val="17"/>
                <c:pt idx="4">
                  <c:v>North West England</c:v>
                </c:pt>
                <c:pt idx="5">
                  <c:v>North East England</c:v>
                </c:pt>
                <c:pt idx="6">
                  <c:v>Yorkshire and the Humber</c:v>
                </c:pt>
                <c:pt idx="7">
                  <c:v>East Midlands</c:v>
                </c:pt>
                <c:pt idx="8">
                  <c:v>East England</c:v>
                </c:pt>
                <c:pt idx="9">
                  <c:v>South East and London</c:v>
                </c:pt>
                <c:pt idx="10">
                  <c:v>South West England</c:v>
                </c:pt>
                <c:pt idx="11">
                  <c:v>West Midlands</c:v>
                </c:pt>
                <c:pt idx="12">
                  <c:v>North Scotland</c:v>
                </c:pt>
                <c:pt idx="13">
                  <c:v>North East Scotland</c:v>
                </c:pt>
                <c:pt idx="14">
                  <c:v>East Scotland</c:v>
                </c:pt>
                <c:pt idx="15">
                  <c:v>South Scotland</c:v>
                </c:pt>
                <c:pt idx="16">
                  <c:v>West Scotland</c:v>
                </c:pt>
              </c:strCache>
            </c:strRef>
          </c:cat>
          <c:val>
            <c:numRef>
              <c:f>'Table 22  &amp; 23'!$Y$6:$Y$22</c:f>
              <c:numCache>
                <c:formatCode>General</c:formatCode>
                <c:ptCount val="17"/>
                <c:pt idx="4">
                  <c:v>3.2314124276125407</c:v>
                </c:pt>
                <c:pt idx="5">
                  <c:v>0.67242223611292595</c:v>
                </c:pt>
                <c:pt idx="6">
                  <c:v>1.1030440112238036</c:v>
                </c:pt>
                <c:pt idx="7">
                  <c:v>6.1768452864653023</c:v>
                </c:pt>
                <c:pt idx="8">
                  <c:v>5.4144880343728916</c:v>
                </c:pt>
                <c:pt idx="9">
                  <c:v>6.8073856101016919</c:v>
                </c:pt>
                <c:pt idx="10">
                  <c:v>5.3020147867503411</c:v>
                </c:pt>
                <c:pt idx="11">
                  <c:v>2.2458035929675493</c:v>
                </c:pt>
                <c:pt idx="12">
                  <c:v>0</c:v>
                </c:pt>
                <c:pt idx="13">
                  <c:v>0.30008872138532328</c:v>
                </c:pt>
                <c:pt idx="14">
                  <c:v>0.78726045803490396</c:v>
                </c:pt>
                <c:pt idx="15">
                  <c:v>5.0637234097205646</c:v>
                </c:pt>
                <c:pt idx="16">
                  <c:v>0.11155935110219962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29443712"/>
        <c:axId val="129445248"/>
      </c:barChart>
      <c:barChart>
        <c:barDir val="bar"/>
        <c:grouping val="stacked"/>
        <c:varyColors val="0"/>
        <c:ser>
          <c:idx val="6"/>
          <c:order val="1"/>
          <c:invertIfNegative val="0"/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cat>
            <c:strRef>
              <c:f>'Table 22  &amp; 23'!$Z$6:$Z$22</c:f>
              <c:strCache>
                <c:ptCount val="17"/>
                <c:pt idx="13">
                  <c:v>Wales</c:v>
                </c:pt>
                <c:pt idx="14">
                  <c:v>Scotland</c:v>
                </c:pt>
                <c:pt idx="15">
                  <c:v>England</c:v>
                </c:pt>
                <c:pt idx="16">
                  <c:v>Great Britain</c:v>
                </c:pt>
              </c:strCache>
            </c:strRef>
          </c:cat>
          <c:val>
            <c:numRef>
              <c:f>'Table 22  &amp; 23'!$AD$6:$AD$22</c:f>
              <c:numCache>
                <c:formatCode>General</c:formatCode>
                <c:ptCount val="17"/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</c:ser>
        <c:ser>
          <c:idx val="3"/>
          <c:order val="4"/>
          <c:tx>
            <c:strRef>
              <c:f>'Table 22  &amp; 23'!$AA$4</c:f>
              <c:strCache>
                <c:ptCount val="1"/>
                <c:pt idx="0">
                  <c:v>Total length of hedgerows - Rural</c:v>
                </c:pt>
              </c:strCache>
            </c:strRef>
          </c:tx>
          <c:spPr>
            <a:solidFill>
              <a:srgbClr val="E79901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22  &amp; 23'!$Z$6:$Z$22</c:f>
              <c:strCache>
                <c:ptCount val="17"/>
                <c:pt idx="13">
                  <c:v>Wales</c:v>
                </c:pt>
                <c:pt idx="14">
                  <c:v>Scotland</c:v>
                </c:pt>
                <c:pt idx="15">
                  <c:v>England</c:v>
                </c:pt>
                <c:pt idx="16">
                  <c:v>Great Britain</c:v>
                </c:pt>
              </c:strCache>
            </c:strRef>
          </c:cat>
          <c:val>
            <c:numRef>
              <c:f>'Table 22  &amp; 23'!$AA$6:$AA$22</c:f>
              <c:numCache>
                <c:formatCode>General</c:formatCode>
                <c:ptCount val="17"/>
                <c:pt idx="13" formatCode="#,##0.0;\-#,##0.0;&quot;-&quot;">
                  <c:v>69.584764584225567</c:v>
                </c:pt>
                <c:pt idx="14" formatCode="#,##0.0;\-#,##0.0;&quot;-&quot;">
                  <c:v>34.346843011670124</c:v>
                </c:pt>
                <c:pt idx="15" formatCode="#,##0.0;\-#,##0.0;&quot;-&quot;">
                  <c:v>305.13074281433234</c:v>
                </c:pt>
                <c:pt idx="16" formatCode="#,##0.0;\-#,##0.0;&quot;-&quot;">
                  <c:v>409.06235041022802</c:v>
                </c:pt>
              </c:numCache>
            </c:numRef>
          </c:val>
        </c:ser>
        <c:ser>
          <c:idx val="4"/>
          <c:order val="5"/>
          <c:tx>
            <c:strRef>
              <c:f>'Table 22  &amp; 23'!$AB$4</c:f>
              <c:strCache>
                <c:ptCount val="1"/>
                <c:pt idx="0">
                  <c:v>Total length of hedgerows - Urban</c:v>
                </c:pt>
              </c:strCache>
            </c:strRef>
          </c:tx>
          <c:spPr>
            <a:solidFill>
              <a:srgbClr val="E79901">
                <a:alpha val="50000"/>
              </a:srgb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22  &amp; 23'!$Z$6:$Z$22</c:f>
              <c:strCache>
                <c:ptCount val="17"/>
                <c:pt idx="13">
                  <c:v>Wales</c:v>
                </c:pt>
                <c:pt idx="14">
                  <c:v>Scotland</c:v>
                </c:pt>
                <c:pt idx="15">
                  <c:v>England</c:v>
                </c:pt>
                <c:pt idx="16">
                  <c:v>Great Britain</c:v>
                </c:pt>
              </c:strCache>
            </c:strRef>
          </c:cat>
          <c:val>
            <c:numRef>
              <c:f>'Table 22  &amp; 23'!$AB$6:$AB$22</c:f>
              <c:numCache>
                <c:formatCode>General</c:formatCode>
                <c:ptCount val="17"/>
                <c:pt idx="13" formatCode="#,##0.0;\-#,##0.0;&quot;-&quot;">
                  <c:v>5.9151076949121348</c:v>
                </c:pt>
                <c:pt idx="14" formatCode="#,##0.0;\-#,##0.0;&quot;-&quot;">
                  <c:v>6.2626319402429909</c:v>
                </c:pt>
                <c:pt idx="15" formatCode="#,##0.0;\-#,##0.0;&quot;-&quot;">
                  <c:v>30.953415985607045</c:v>
                </c:pt>
                <c:pt idx="16" formatCode="#,##0.0;\-#,##0.0;&quot;-&quot;">
                  <c:v>43.131155620762172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29457536"/>
        <c:axId val="129455616"/>
      </c:barChart>
      <c:catAx>
        <c:axId val="1294437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one"/>
        <c:crossAx val="129445248"/>
        <c:crosses val="autoZero"/>
        <c:auto val="1"/>
        <c:lblAlgn val="ctr"/>
        <c:lblOffset val="100"/>
        <c:noMultiLvlLbl val="0"/>
      </c:catAx>
      <c:valAx>
        <c:axId val="12944524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b="0"/>
                  <a:t>Region length (thousands of km)</a:t>
                </a:r>
              </a:p>
            </c:rich>
          </c:tx>
          <c:layout>
            <c:manualLayout>
              <c:xMode val="edge"/>
              <c:yMode val="edge"/>
              <c:x val="0.46552817820849318"/>
              <c:y val="0.896902226844286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29443712"/>
        <c:crosses val="max"/>
        <c:crossBetween val="between"/>
      </c:valAx>
      <c:valAx>
        <c:axId val="12945561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 sz="1100" b="0" i="0" baseline="0">
                    <a:effectLst/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rPr>
                  <a:t>Country length (thousands of km)</a:t>
                </a:r>
                <a:endParaRPr lang="en-GB" sz="1100">
                  <a:effectLst/>
                  <a:latin typeface="Verdana" panose="020B0604030504040204" pitchFamily="34" charset="0"/>
                  <a:ea typeface="Verdana" panose="020B0604030504040204" pitchFamily="34" charset="0"/>
                  <a:cs typeface="Verdana" panose="020B0604030504040204" pitchFamily="34" charset="0"/>
                </a:endParaRPr>
              </a:p>
              <a:p>
                <a:pPr>
                  <a:defRPr/>
                </a:pPr>
                <a:endParaRPr lang="en-GB" sz="110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9457536"/>
        <c:crosses val="max"/>
        <c:crossBetween val="between"/>
      </c:valAx>
      <c:catAx>
        <c:axId val="1294575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2945561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en-US"/>
    </a:p>
  </c:txPr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235924355609394"/>
          <c:y val="8.8430479208966808E-2"/>
          <c:w val="0.76762441617874699"/>
          <c:h val="0.78075339639148877"/>
        </c:manualLayout>
      </c:layout>
      <c:barChart>
        <c:barDir val="bar"/>
        <c:grouping val="stacked"/>
        <c:varyColors val="0"/>
        <c:ser>
          <c:idx val="5"/>
          <c:order val="0"/>
          <c:invertIfNegative val="0"/>
          <c:dLbls>
            <c:txPr>
              <a:bodyPr/>
              <a:lstStyle/>
              <a:p>
                <a:pPr>
                  <a:defRPr sz="1050"/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cat>
            <c:strRef>
              <c:f>'Table 24'!$AE$6:$AE$22</c:f>
              <c:strCache>
                <c:ptCount val="17"/>
                <c:pt idx="4">
                  <c:v>North West England</c:v>
                </c:pt>
                <c:pt idx="5">
                  <c:v>North East England</c:v>
                </c:pt>
                <c:pt idx="6">
                  <c:v>Yorkshire and the Humber</c:v>
                </c:pt>
                <c:pt idx="7">
                  <c:v>East Midlands</c:v>
                </c:pt>
                <c:pt idx="8">
                  <c:v>East England</c:v>
                </c:pt>
                <c:pt idx="9">
                  <c:v>South East and London</c:v>
                </c:pt>
                <c:pt idx="10">
                  <c:v>South West England</c:v>
                </c:pt>
                <c:pt idx="11">
                  <c:v>West Midlands</c:v>
                </c:pt>
                <c:pt idx="12">
                  <c:v>North Scotland</c:v>
                </c:pt>
                <c:pt idx="13">
                  <c:v>North East Scotland</c:v>
                </c:pt>
                <c:pt idx="14">
                  <c:v>East Scotland</c:v>
                </c:pt>
                <c:pt idx="15">
                  <c:v>South Scotland</c:v>
                </c:pt>
                <c:pt idx="16">
                  <c:v>West Scotland</c:v>
                </c:pt>
              </c:strCache>
            </c:strRef>
          </c:cat>
          <c:val>
            <c:numRef>
              <c:f>'Table 24'!$AK$6:$AK$22</c:f>
              <c:numCache>
                <c:formatCode>General</c:formatCode>
                <c:ptCount val="17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</c:ser>
        <c:ser>
          <c:idx val="1"/>
          <c:order val="2"/>
          <c:tx>
            <c:strRef>
              <c:f>'Table 24'!$AF$4</c:f>
              <c:strCache>
                <c:ptCount val="1"/>
                <c:pt idx="0">
                  <c:v>Hedgerow groups</c:v>
                </c:pt>
              </c:strCache>
            </c:strRef>
          </c:tx>
          <c:spPr>
            <a:solidFill>
              <a:srgbClr val="A87001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24'!$AE$6:$AE$22</c:f>
              <c:strCache>
                <c:ptCount val="17"/>
                <c:pt idx="4">
                  <c:v>North West England</c:v>
                </c:pt>
                <c:pt idx="5">
                  <c:v>North East England</c:v>
                </c:pt>
                <c:pt idx="6">
                  <c:v>Yorkshire and the Humber</c:v>
                </c:pt>
                <c:pt idx="7">
                  <c:v>East Midlands</c:v>
                </c:pt>
                <c:pt idx="8">
                  <c:v>East England</c:v>
                </c:pt>
                <c:pt idx="9">
                  <c:v>South East and London</c:v>
                </c:pt>
                <c:pt idx="10">
                  <c:v>South West England</c:v>
                </c:pt>
                <c:pt idx="11">
                  <c:v>West Midlands</c:v>
                </c:pt>
                <c:pt idx="12">
                  <c:v>North Scotland</c:v>
                </c:pt>
                <c:pt idx="13">
                  <c:v>North East Scotland</c:v>
                </c:pt>
                <c:pt idx="14">
                  <c:v>East Scotland</c:v>
                </c:pt>
                <c:pt idx="15">
                  <c:v>South Scotland</c:v>
                </c:pt>
                <c:pt idx="16">
                  <c:v>West Scotland</c:v>
                </c:pt>
              </c:strCache>
            </c:strRef>
          </c:cat>
          <c:val>
            <c:numRef>
              <c:f>'Table 24'!$AF$6:$AF$22</c:f>
              <c:numCache>
                <c:formatCode>General</c:formatCode>
                <c:ptCount val="17"/>
                <c:pt idx="4">
                  <c:v>1.2197493774367705</c:v>
                </c:pt>
                <c:pt idx="5">
                  <c:v>0.48107618284971032</c:v>
                </c:pt>
                <c:pt idx="6">
                  <c:v>0.85821168756321109</c:v>
                </c:pt>
                <c:pt idx="7">
                  <c:v>1.7429768201795841</c:v>
                </c:pt>
                <c:pt idx="8">
                  <c:v>2.2503154477464893</c:v>
                </c:pt>
                <c:pt idx="9">
                  <c:v>2.3243413496414731</c:v>
                </c:pt>
                <c:pt idx="10">
                  <c:v>3.4358002396070915</c:v>
                </c:pt>
                <c:pt idx="11">
                  <c:v>2.2562847434608346</c:v>
                </c:pt>
                <c:pt idx="12">
                  <c:v>0.21303745734670901</c:v>
                </c:pt>
                <c:pt idx="13">
                  <c:v>0.32982650881239856</c:v>
                </c:pt>
                <c:pt idx="14">
                  <c:v>0.4962870816480221</c:v>
                </c:pt>
                <c:pt idx="15">
                  <c:v>1.2517961151186972</c:v>
                </c:pt>
                <c:pt idx="16">
                  <c:v>0.15894404528682199</c:v>
                </c:pt>
              </c:numCache>
            </c:numRef>
          </c:val>
        </c:ser>
        <c:ser>
          <c:idx val="2"/>
          <c:order val="3"/>
          <c:tx>
            <c:strRef>
              <c:f>'Table 24'!$AG$4</c:f>
              <c:strCache>
                <c:ptCount val="1"/>
                <c:pt idx="0">
                  <c:v>Hedgerow trees</c:v>
                </c:pt>
              </c:strCache>
            </c:strRef>
          </c:tx>
          <c:spPr>
            <a:solidFill>
              <a:srgbClr val="CC480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24'!$AE$6:$AE$22</c:f>
              <c:strCache>
                <c:ptCount val="17"/>
                <c:pt idx="4">
                  <c:v>North West England</c:v>
                </c:pt>
                <c:pt idx="5">
                  <c:v>North East England</c:v>
                </c:pt>
                <c:pt idx="6">
                  <c:v>Yorkshire and the Humber</c:v>
                </c:pt>
                <c:pt idx="7">
                  <c:v>East Midlands</c:v>
                </c:pt>
                <c:pt idx="8">
                  <c:v>East England</c:v>
                </c:pt>
                <c:pt idx="9">
                  <c:v>South East and London</c:v>
                </c:pt>
                <c:pt idx="10">
                  <c:v>South West England</c:v>
                </c:pt>
                <c:pt idx="11">
                  <c:v>West Midlands</c:v>
                </c:pt>
                <c:pt idx="12">
                  <c:v>North Scotland</c:v>
                </c:pt>
                <c:pt idx="13">
                  <c:v>North East Scotland</c:v>
                </c:pt>
                <c:pt idx="14">
                  <c:v>East Scotland</c:v>
                </c:pt>
                <c:pt idx="15">
                  <c:v>South Scotland</c:v>
                </c:pt>
                <c:pt idx="16">
                  <c:v>West Scotland</c:v>
                </c:pt>
              </c:strCache>
            </c:strRef>
          </c:cat>
          <c:val>
            <c:numRef>
              <c:f>'Table 24'!$AG$6:$AG$22</c:f>
              <c:numCache>
                <c:formatCode>General</c:formatCode>
                <c:ptCount val="17"/>
                <c:pt idx="4">
                  <c:v>1.6980637331655339</c:v>
                </c:pt>
                <c:pt idx="5">
                  <c:v>0.39648983750808031</c:v>
                </c:pt>
                <c:pt idx="6">
                  <c:v>1.9552463028244955</c:v>
                </c:pt>
                <c:pt idx="7">
                  <c:v>2.3450536499171473</c:v>
                </c:pt>
                <c:pt idx="8">
                  <c:v>1.9706786950484749</c:v>
                </c:pt>
                <c:pt idx="9">
                  <c:v>2.64920658927679</c:v>
                </c:pt>
                <c:pt idx="10">
                  <c:v>4.0347983778226109</c:v>
                </c:pt>
                <c:pt idx="11">
                  <c:v>3.7854957362678068</c:v>
                </c:pt>
                <c:pt idx="12">
                  <c:v>0.15160222708929699</c:v>
                </c:pt>
                <c:pt idx="13">
                  <c:v>0.11485796099914732</c:v>
                </c:pt>
                <c:pt idx="14">
                  <c:v>0.4233249475992622</c:v>
                </c:pt>
                <c:pt idx="15">
                  <c:v>0.91743596101736602</c:v>
                </c:pt>
                <c:pt idx="16">
                  <c:v>0.10529235061182832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23469824"/>
        <c:axId val="123471360"/>
      </c:barChart>
      <c:barChart>
        <c:barDir val="bar"/>
        <c:grouping val="stacked"/>
        <c:varyColors val="0"/>
        <c:ser>
          <c:idx val="6"/>
          <c:order val="1"/>
          <c:invertIfNegative val="0"/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cat>
            <c:strRef>
              <c:f>'Table 24'!$AH$6:$AH$22</c:f>
              <c:strCache>
                <c:ptCount val="17"/>
                <c:pt idx="13">
                  <c:v>Wales</c:v>
                </c:pt>
                <c:pt idx="14">
                  <c:v>Scotland</c:v>
                </c:pt>
                <c:pt idx="15">
                  <c:v>England</c:v>
                </c:pt>
                <c:pt idx="16">
                  <c:v>Great Britain</c:v>
                </c:pt>
              </c:strCache>
            </c:strRef>
          </c:cat>
          <c:val>
            <c:numRef>
              <c:f>'Table 24'!$AL$6:$AL$22</c:f>
              <c:numCache>
                <c:formatCode>General</c:formatCode>
                <c:ptCount val="17"/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</c:ser>
        <c:ser>
          <c:idx val="3"/>
          <c:order val="4"/>
          <c:tx>
            <c:strRef>
              <c:f>'Table 24'!$AI$4</c:f>
              <c:strCache>
                <c:ptCount val="1"/>
                <c:pt idx="0">
                  <c:v>Hedgerow groups</c:v>
                </c:pt>
              </c:strCache>
            </c:strRef>
          </c:tx>
          <c:spPr>
            <a:solidFill>
              <a:srgbClr val="A87001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24'!$AH$6:$AH$22</c:f>
              <c:strCache>
                <c:ptCount val="17"/>
                <c:pt idx="13">
                  <c:v>Wales</c:v>
                </c:pt>
                <c:pt idx="14">
                  <c:v>Scotland</c:v>
                </c:pt>
                <c:pt idx="15">
                  <c:v>England</c:v>
                </c:pt>
                <c:pt idx="16">
                  <c:v>Great Britain</c:v>
                </c:pt>
              </c:strCache>
            </c:strRef>
          </c:cat>
          <c:val>
            <c:numRef>
              <c:f>'Table 24'!$AI$6:$AI$22</c:f>
              <c:numCache>
                <c:formatCode>General</c:formatCode>
                <c:ptCount val="17"/>
                <c:pt idx="13" formatCode="#,##0.0;\-#,##0.0;&quot;-&quot;">
                  <c:v>3.5825043132171466</c:v>
                </c:pt>
                <c:pt idx="14" formatCode="#,##0.0;\-#,##0.0;&quot;-&quot;">
                  <c:v>2.4498912082126552</c:v>
                </c:pt>
                <c:pt idx="15" formatCode="#,##0.0;\-#,##0.0;&quot;-&quot;">
                  <c:v>14.568755848485116</c:v>
                </c:pt>
                <c:pt idx="16" formatCode="#,##0.0;\-#,##0.0;&quot;-&quot;">
                  <c:v>20.60115136991497</c:v>
                </c:pt>
              </c:numCache>
            </c:numRef>
          </c:val>
        </c:ser>
        <c:ser>
          <c:idx val="4"/>
          <c:order val="5"/>
          <c:tx>
            <c:strRef>
              <c:f>'Table 24'!$AJ$4</c:f>
              <c:strCache>
                <c:ptCount val="1"/>
                <c:pt idx="0">
                  <c:v>Hedgerow trees</c:v>
                </c:pt>
              </c:strCache>
            </c:strRef>
          </c:tx>
          <c:spPr>
            <a:solidFill>
              <a:srgbClr val="CC480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24'!$AH$6:$AH$22</c:f>
              <c:strCache>
                <c:ptCount val="17"/>
                <c:pt idx="13">
                  <c:v>Wales</c:v>
                </c:pt>
                <c:pt idx="14">
                  <c:v>Scotland</c:v>
                </c:pt>
                <c:pt idx="15">
                  <c:v>England</c:v>
                </c:pt>
                <c:pt idx="16">
                  <c:v>Great Britain</c:v>
                </c:pt>
              </c:strCache>
            </c:strRef>
          </c:cat>
          <c:val>
            <c:numRef>
              <c:f>'Table 24'!$AJ$6:$AJ$22</c:f>
              <c:numCache>
                <c:formatCode>General</c:formatCode>
                <c:ptCount val="17"/>
                <c:pt idx="13" formatCode="#,##0.0;\-#,##0.0;&quot;-&quot;">
                  <c:v>2.4168893154491498</c:v>
                </c:pt>
                <c:pt idx="14" formatCode="#,##0.0;\-#,##0.0;&quot;-&quot;">
                  <c:v>1.7125134473168988</c:v>
                </c:pt>
                <c:pt idx="15" formatCode="#,##0.0;\-#,##0.0;&quot;-&quot;">
                  <c:v>18.835032921830908</c:v>
                </c:pt>
                <c:pt idx="16" formatCode="#,##0.0;\-#,##0.0;&quot;-&quot;">
                  <c:v>22.964435684597021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23479552"/>
        <c:axId val="123473280"/>
      </c:barChart>
      <c:catAx>
        <c:axId val="1234698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one"/>
        <c:crossAx val="123471360"/>
        <c:crosses val="autoZero"/>
        <c:auto val="1"/>
        <c:lblAlgn val="ctr"/>
        <c:lblOffset val="100"/>
        <c:noMultiLvlLbl val="0"/>
      </c:catAx>
      <c:valAx>
        <c:axId val="12347136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b="0"/>
                  <a:t>Region area (thousands of hectares)</a:t>
                </a:r>
              </a:p>
            </c:rich>
          </c:tx>
          <c:layout>
            <c:manualLayout>
              <c:xMode val="edge"/>
              <c:yMode val="edge"/>
              <c:x val="0.46552817820849318"/>
              <c:y val="0.9178665874312880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23469824"/>
        <c:crosses val="max"/>
        <c:crossBetween val="between"/>
      </c:valAx>
      <c:valAx>
        <c:axId val="123473280"/>
        <c:scaling>
          <c:orientation val="minMax"/>
          <c:max val="45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 sz="1100" b="0" i="0" baseline="0">
                    <a:effectLst/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rPr>
                  <a:t>Country area (thousands of hectares)</a:t>
                </a:r>
                <a:endParaRPr lang="en-GB" sz="1100">
                  <a:effectLst/>
                  <a:latin typeface="Verdana" panose="020B0604030504040204" pitchFamily="34" charset="0"/>
                  <a:ea typeface="Verdana" panose="020B0604030504040204" pitchFamily="34" charset="0"/>
                  <a:cs typeface="Verdana" panose="020B0604030504040204" pitchFamily="34" charset="0"/>
                </a:endParaRPr>
              </a:p>
              <a:p>
                <a:pPr>
                  <a:defRPr/>
                </a:pPr>
                <a:endParaRPr lang="en-GB" sz="110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3479552"/>
        <c:crosses val="max"/>
        <c:crossBetween val="between"/>
      </c:valAx>
      <c:catAx>
        <c:axId val="1234795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23473280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3138774952146568"/>
          <c:y val="0.95146467244358279"/>
          <c:w val="0.50578913484870991"/>
          <c:h val="4.8535327556417256E-2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919685039370078"/>
          <c:y val="8.2141171032866181E-2"/>
          <c:w val="0.76078680934114018"/>
          <c:h val="0.7870427045675894"/>
        </c:manualLayout>
      </c:layout>
      <c:barChart>
        <c:barDir val="bar"/>
        <c:grouping val="stacked"/>
        <c:varyColors val="0"/>
        <c:ser>
          <c:idx val="5"/>
          <c:order val="0"/>
          <c:invertIfNegative val="0"/>
          <c:dLbls>
            <c:txPr>
              <a:bodyPr/>
              <a:lstStyle/>
              <a:p>
                <a:pPr>
                  <a:defRPr sz="1050"/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cat>
            <c:strRef>
              <c:f>'Table 5'!$R$6:$R$22</c:f>
              <c:strCache>
                <c:ptCount val="17"/>
                <c:pt idx="4">
                  <c:v>North West England</c:v>
                </c:pt>
                <c:pt idx="5">
                  <c:v>North East England</c:v>
                </c:pt>
                <c:pt idx="6">
                  <c:v>Yorkshire and the Humber</c:v>
                </c:pt>
                <c:pt idx="7">
                  <c:v>East Midlands</c:v>
                </c:pt>
                <c:pt idx="8">
                  <c:v>East England</c:v>
                </c:pt>
                <c:pt idx="9">
                  <c:v>South East and London</c:v>
                </c:pt>
                <c:pt idx="10">
                  <c:v>South West England</c:v>
                </c:pt>
                <c:pt idx="11">
                  <c:v>West Midlands</c:v>
                </c:pt>
                <c:pt idx="12">
                  <c:v>North Scotland</c:v>
                </c:pt>
                <c:pt idx="13">
                  <c:v>North East Scotland</c:v>
                </c:pt>
                <c:pt idx="14">
                  <c:v>East Scotland</c:v>
                </c:pt>
                <c:pt idx="15">
                  <c:v>South Scotland</c:v>
                </c:pt>
                <c:pt idx="16">
                  <c:v>West Scotland</c:v>
                </c:pt>
              </c:strCache>
            </c:strRef>
          </c:cat>
          <c:val>
            <c:numRef>
              <c:f>'Table 5'!$X$6:$X$22</c:f>
              <c:numCache>
                <c:formatCode>General</c:formatCode>
                <c:ptCount val="17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</c:ser>
        <c:ser>
          <c:idx val="1"/>
          <c:order val="2"/>
          <c:tx>
            <c:strRef>
              <c:f>'Table 5'!$S$4</c:f>
              <c:strCache>
                <c:ptCount val="1"/>
                <c:pt idx="0">
                  <c:v>NFI woodland</c:v>
                </c:pt>
              </c:strCache>
            </c:strRef>
          </c:tx>
          <c:spPr>
            <a:solidFill>
              <a:srgbClr val="1D6D5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5'!$R$6:$R$22</c:f>
              <c:strCache>
                <c:ptCount val="17"/>
                <c:pt idx="4">
                  <c:v>North West England</c:v>
                </c:pt>
                <c:pt idx="5">
                  <c:v>North East England</c:v>
                </c:pt>
                <c:pt idx="6">
                  <c:v>Yorkshire and the Humber</c:v>
                </c:pt>
                <c:pt idx="7">
                  <c:v>East Midlands</c:v>
                </c:pt>
                <c:pt idx="8">
                  <c:v>East England</c:v>
                </c:pt>
                <c:pt idx="9">
                  <c:v>South East and London</c:v>
                </c:pt>
                <c:pt idx="10">
                  <c:v>South West England</c:v>
                </c:pt>
                <c:pt idx="11">
                  <c:v>West Midlands</c:v>
                </c:pt>
                <c:pt idx="12">
                  <c:v>North Scotland</c:v>
                </c:pt>
                <c:pt idx="13">
                  <c:v>North East Scotland</c:v>
                </c:pt>
                <c:pt idx="14">
                  <c:v>East Scotland</c:v>
                </c:pt>
                <c:pt idx="15">
                  <c:v>South Scotland</c:v>
                </c:pt>
                <c:pt idx="16">
                  <c:v>West Scotland</c:v>
                </c:pt>
              </c:strCache>
            </c:strRef>
          </c:cat>
          <c:val>
            <c:numRef>
              <c:f>'Table 5'!$S$6:$S$22</c:f>
              <c:numCache>
                <c:formatCode>General</c:formatCode>
                <c:ptCount val="17"/>
                <c:pt idx="4">
                  <c:v>120.03847113191911</c:v>
                </c:pt>
                <c:pt idx="5">
                  <c:v>117.02441920594438</c:v>
                </c:pt>
                <c:pt idx="6">
                  <c:v>117.23653215511114</c:v>
                </c:pt>
                <c:pt idx="7">
                  <c:v>100.90394617169031</c:v>
                </c:pt>
                <c:pt idx="8">
                  <c:v>156.37960438505084</c:v>
                </c:pt>
                <c:pt idx="9">
                  <c:v>332.88530607162681</c:v>
                </c:pt>
                <c:pt idx="10">
                  <c:v>265.73464588274072</c:v>
                </c:pt>
                <c:pt idx="11">
                  <c:v>126.17485617974394</c:v>
                </c:pt>
                <c:pt idx="12">
                  <c:v>237.39955348563456</c:v>
                </c:pt>
                <c:pt idx="13">
                  <c:v>236.90522583337847</c:v>
                </c:pt>
                <c:pt idx="14">
                  <c:v>140.1876656967633</c:v>
                </c:pt>
                <c:pt idx="15">
                  <c:v>435.16891719608748</c:v>
                </c:pt>
                <c:pt idx="16">
                  <c:v>379.29611449170284</c:v>
                </c:pt>
              </c:numCache>
            </c:numRef>
          </c:val>
        </c:ser>
        <c:ser>
          <c:idx val="2"/>
          <c:order val="3"/>
          <c:tx>
            <c:strRef>
              <c:f>'Table 5'!$T$4</c:f>
              <c:strCache>
                <c:ptCount val="1"/>
                <c:pt idx="0">
                  <c:v>Tree cover outside woodland</c:v>
                </c:pt>
              </c:strCache>
            </c:strRef>
          </c:tx>
          <c:spPr>
            <a:solidFill>
              <a:srgbClr val="8F9E29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5'!$R$6:$R$22</c:f>
              <c:strCache>
                <c:ptCount val="17"/>
                <c:pt idx="4">
                  <c:v>North West England</c:v>
                </c:pt>
                <c:pt idx="5">
                  <c:v>North East England</c:v>
                </c:pt>
                <c:pt idx="6">
                  <c:v>Yorkshire and the Humber</c:v>
                </c:pt>
                <c:pt idx="7">
                  <c:v>East Midlands</c:v>
                </c:pt>
                <c:pt idx="8">
                  <c:v>East England</c:v>
                </c:pt>
                <c:pt idx="9">
                  <c:v>South East and London</c:v>
                </c:pt>
                <c:pt idx="10">
                  <c:v>South West England</c:v>
                </c:pt>
                <c:pt idx="11">
                  <c:v>West Midlands</c:v>
                </c:pt>
                <c:pt idx="12">
                  <c:v>North Scotland</c:v>
                </c:pt>
                <c:pt idx="13">
                  <c:v>North East Scotland</c:v>
                </c:pt>
                <c:pt idx="14">
                  <c:v>East Scotland</c:v>
                </c:pt>
                <c:pt idx="15">
                  <c:v>South Scotland</c:v>
                </c:pt>
                <c:pt idx="16">
                  <c:v>West Scotland</c:v>
                </c:pt>
              </c:strCache>
            </c:strRef>
          </c:cat>
          <c:val>
            <c:numRef>
              <c:f>'Table 5'!$T$6:$T$22</c:f>
              <c:numCache>
                <c:formatCode>General</c:formatCode>
                <c:ptCount val="17"/>
                <c:pt idx="4">
                  <c:v>51.387565271913502</c:v>
                </c:pt>
                <c:pt idx="5">
                  <c:v>21.438452136433639</c:v>
                </c:pt>
                <c:pt idx="6">
                  <c:v>43.9013409194974</c:v>
                </c:pt>
                <c:pt idx="7">
                  <c:v>56.969541110080399</c:v>
                </c:pt>
                <c:pt idx="8">
                  <c:v>80.423111325101701</c:v>
                </c:pt>
                <c:pt idx="9">
                  <c:v>123.76341302929831</c:v>
                </c:pt>
                <c:pt idx="10">
                  <c:v>112.97612290055559</c:v>
                </c:pt>
                <c:pt idx="11">
                  <c:v>74.185193266831504</c:v>
                </c:pt>
                <c:pt idx="12">
                  <c:v>10.816563160187899</c:v>
                </c:pt>
                <c:pt idx="13">
                  <c:v>12.953044135119729</c:v>
                </c:pt>
                <c:pt idx="14">
                  <c:v>19.552520172096962</c:v>
                </c:pt>
                <c:pt idx="15">
                  <c:v>34.267951257871573</c:v>
                </c:pt>
                <c:pt idx="16">
                  <c:v>6.9387615688022706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4182400"/>
        <c:axId val="114192384"/>
      </c:barChart>
      <c:barChart>
        <c:barDir val="bar"/>
        <c:grouping val="stacked"/>
        <c:varyColors val="0"/>
        <c:ser>
          <c:idx val="6"/>
          <c:order val="1"/>
          <c:invertIfNegative val="0"/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cat>
            <c:strRef>
              <c:f>'Table 5'!$U$6:$U$22</c:f>
              <c:strCache>
                <c:ptCount val="17"/>
                <c:pt idx="13">
                  <c:v>Wales</c:v>
                </c:pt>
                <c:pt idx="14">
                  <c:v>Scotland</c:v>
                </c:pt>
                <c:pt idx="15">
                  <c:v>England</c:v>
                </c:pt>
                <c:pt idx="16">
                  <c:v>Great Britain</c:v>
                </c:pt>
              </c:strCache>
            </c:strRef>
          </c:cat>
          <c:val>
            <c:numRef>
              <c:f>'Table 5'!$Y$6:$Y$22</c:f>
              <c:numCache>
                <c:formatCode>General</c:formatCode>
                <c:ptCount val="17"/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</c:ser>
        <c:ser>
          <c:idx val="3"/>
          <c:order val="4"/>
          <c:tx>
            <c:strRef>
              <c:f>'Table 5'!$V$4</c:f>
              <c:strCache>
                <c:ptCount val="1"/>
                <c:pt idx="0">
                  <c:v>NFI woodland</c:v>
                </c:pt>
              </c:strCache>
            </c:strRef>
          </c:tx>
          <c:spPr>
            <a:solidFill>
              <a:srgbClr val="1D6D5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5'!$U$6:$U$22</c:f>
              <c:strCache>
                <c:ptCount val="17"/>
                <c:pt idx="13">
                  <c:v>Wales</c:v>
                </c:pt>
                <c:pt idx="14">
                  <c:v>Scotland</c:v>
                </c:pt>
                <c:pt idx="15">
                  <c:v>England</c:v>
                </c:pt>
                <c:pt idx="16">
                  <c:v>Great Britain</c:v>
                </c:pt>
              </c:strCache>
            </c:strRef>
          </c:cat>
          <c:val>
            <c:numRef>
              <c:f>'Table 5'!$V$6:$V$22</c:f>
              <c:numCache>
                <c:formatCode>General</c:formatCode>
                <c:ptCount val="17"/>
                <c:pt idx="13" formatCode="#,##0.0;\-#,##0.0;&quot;-&quot;">
                  <c:v>309.25938870136525</c:v>
                </c:pt>
                <c:pt idx="14" formatCode="#,##0.0;\-#,##0.0;&quot;-&quot;">
                  <c:v>1428.9574767035665</c:v>
                </c:pt>
                <c:pt idx="15" formatCode="#,##0.0;\-#,##0.0;&quot;-&quot;">
                  <c:v>1336.376781183827</c:v>
                </c:pt>
                <c:pt idx="16" formatCode="#,##0.0;\-#,##0.0;&quot;-&quot;">
                  <c:v>3074.5946465887587</c:v>
                </c:pt>
              </c:numCache>
            </c:numRef>
          </c:val>
        </c:ser>
        <c:ser>
          <c:idx val="4"/>
          <c:order val="5"/>
          <c:tx>
            <c:strRef>
              <c:f>'Table 5'!$W$4</c:f>
              <c:strCache>
                <c:ptCount val="1"/>
                <c:pt idx="0">
                  <c:v>Tree cover outside woodland</c:v>
                </c:pt>
              </c:strCache>
            </c:strRef>
          </c:tx>
          <c:spPr>
            <a:solidFill>
              <a:srgbClr val="8F9E29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5'!$U$6:$U$22</c:f>
              <c:strCache>
                <c:ptCount val="17"/>
                <c:pt idx="13">
                  <c:v>Wales</c:v>
                </c:pt>
                <c:pt idx="14">
                  <c:v>Scotland</c:v>
                </c:pt>
                <c:pt idx="15">
                  <c:v>England</c:v>
                </c:pt>
                <c:pt idx="16">
                  <c:v>Great Britain</c:v>
                </c:pt>
              </c:strCache>
            </c:strRef>
          </c:cat>
          <c:val>
            <c:numRef>
              <c:f>'Table 5'!$W$6:$W$22</c:f>
              <c:numCache>
                <c:formatCode>General</c:formatCode>
                <c:ptCount val="17"/>
                <c:pt idx="13" formatCode="#,##0.0;\-#,##0.0;&quot;-&quot;">
                  <c:v>92.692376199806205</c:v>
                </c:pt>
                <c:pt idx="14" formatCode="#,##0.0;\-#,##0.0;&quot;-&quot;">
                  <c:v>84.528840294078492</c:v>
                </c:pt>
                <c:pt idx="15" formatCode="#,##0.0;\-#,##0.0;&quot;-&quot;">
                  <c:v>565.04473995971193</c:v>
                </c:pt>
                <c:pt idx="16" formatCode="#,##0.0;\-#,##0.0;&quot;-&quot;">
                  <c:v>742.265956453596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4200576"/>
        <c:axId val="114194304"/>
      </c:barChart>
      <c:catAx>
        <c:axId val="114182400"/>
        <c:scaling>
          <c:orientation val="maxMin"/>
        </c:scaling>
        <c:delete val="0"/>
        <c:axPos val="l"/>
        <c:majorTickMark val="none"/>
        <c:minorTickMark val="none"/>
        <c:tickLblPos val="none"/>
        <c:crossAx val="114192384"/>
        <c:crosses val="autoZero"/>
        <c:auto val="1"/>
        <c:lblAlgn val="ctr"/>
        <c:lblOffset val="100"/>
        <c:noMultiLvlLbl val="0"/>
      </c:catAx>
      <c:valAx>
        <c:axId val="11419238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b="0"/>
                  <a:t>Region</a:t>
                </a:r>
                <a:r>
                  <a:rPr lang="en-US" b="0" baseline="0"/>
                  <a:t> a</a:t>
                </a:r>
                <a:r>
                  <a:rPr lang="en-US" b="0"/>
                  <a:t>rea (thousands of hectares)</a:t>
                </a:r>
              </a:p>
            </c:rich>
          </c:tx>
          <c:layout>
            <c:manualLayout>
              <c:xMode val="edge"/>
              <c:yMode val="edge"/>
              <c:x val="0.4641606568409718"/>
              <c:y val="0.91367371531388764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14182400"/>
        <c:crosses val="max"/>
        <c:crossBetween val="between"/>
      </c:valAx>
      <c:valAx>
        <c:axId val="114194304"/>
        <c:scaling>
          <c:orientation val="minMax"/>
          <c:max val="4000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 sz="1100" b="0" i="0" baseline="0">
                    <a:effectLst/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rPr>
                  <a:t>Country area (thousands of hectares)</a:t>
                </a:r>
                <a:endParaRPr lang="en-GB" sz="1100">
                  <a:effectLst/>
                  <a:latin typeface="Verdana" panose="020B0604030504040204" pitchFamily="34" charset="0"/>
                  <a:ea typeface="Verdana" panose="020B0604030504040204" pitchFamily="34" charset="0"/>
                  <a:cs typeface="Verdana" panose="020B0604030504040204" pitchFamily="34" charset="0"/>
                </a:endParaRPr>
              </a:p>
              <a:p>
                <a:pPr>
                  <a:defRPr/>
                </a:pPr>
                <a:endParaRPr lang="en-GB" sz="1100"/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crossAx val="114200576"/>
        <c:crosses val="max"/>
        <c:crossBetween val="between"/>
      </c:valAx>
      <c:catAx>
        <c:axId val="114200576"/>
        <c:scaling>
          <c:orientation val="minMax"/>
        </c:scaling>
        <c:delete val="1"/>
        <c:axPos val="l"/>
        <c:majorTickMark val="out"/>
        <c:minorTickMark val="none"/>
        <c:tickLblPos val="nextTo"/>
        <c:crossAx val="114194304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3138774952146568"/>
          <c:y val="0.95146467244358279"/>
          <c:w val="0.50578913484870991"/>
          <c:h val="4.8535327556417256E-2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en-US"/>
    </a:p>
  </c:txPr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235924355609394"/>
          <c:y val="9.0526915267667013E-2"/>
          <c:w val="0.76762441617874699"/>
          <c:h val="0.77656052427408839"/>
        </c:manualLayout>
      </c:layout>
      <c:barChart>
        <c:barDir val="bar"/>
        <c:grouping val="stacked"/>
        <c:varyColors val="0"/>
        <c:ser>
          <c:idx val="5"/>
          <c:order val="0"/>
          <c:invertIfNegative val="0"/>
          <c:dLbls>
            <c:txPr>
              <a:bodyPr/>
              <a:lstStyle/>
              <a:p>
                <a:pPr>
                  <a:defRPr sz="1050"/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cat>
            <c:strRef>
              <c:f>'Table 24'!$AO$6:$AO$22</c:f>
              <c:strCache>
                <c:ptCount val="17"/>
                <c:pt idx="4">
                  <c:v>North West England</c:v>
                </c:pt>
                <c:pt idx="5">
                  <c:v>North East England</c:v>
                </c:pt>
                <c:pt idx="6">
                  <c:v>Yorkshire and the Humber</c:v>
                </c:pt>
                <c:pt idx="7">
                  <c:v>East Midlands</c:v>
                </c:pt>
                <c:pt idx="8">
                  <c:v>East England</c:v>
                </c:pt>
                <c:pt idx="9">
                  <c:v>South East and London</c:v>
                </c:pt>
                <c:pt idx="10">
                  <c:v>South West England</c:v>
                </c:pt>
                <c:pt idx="11">
                  <c:v>West Midlands</c:v>
                </c:pt>
                <c:pt idx="12">
                  <c:v>North Scotland</c:v>
                </c:pt>
                <c:pt idx="13">
                  <c:v>North East Scotland</c:v>
                </c:pt>
                <c:pt idx="14">
                  <c:v>East Scotland</c:v>
                </c:pt>
                <c:pt idx="15">
                  <c:v>South Scotland</c:v>
                </c:pt>
                <c:pt idx="16">
                  <c:v>West Scotland</c:v>
                </c:pt>
              </c:strCache>
            </c:strRef>
          </c:cat>
          <c:val>
            <c:numRef>
              <c:f>'Table 24'!$AK$6:$AK$22</c:f>
              <c:numCache>
                <c:formatCode>General</c:formatCode>
                <c:ptCount val="17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</c:ser>
        <c:ser>
          <c:idx val="1"/>
          <c:order val="2"/>
          <c:tx>
            <c:strRef>
              <c:f>'Table 24'!$AP$4</c:f>
              <c:strCache>
                <c:ptCount val="1"/>
                <c:pt idx="0">
                  <c:v>Hedgerow groups - Rural</c:v>
                </c:pt>
              </c:strCache>
            </c:strRef>
          </c:tx>
          <c:spPr>
            <a:solidFill>
              <a:srgbClr val="A87001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24'!$AO$6:$AO$22</c:f>
              <c:strCache>
                <c:ptCount val="17"/>
                <c:pt idx="4">
                  <c:v>North West England</c:v>
                </c:pt>
                <c:pt idx="5">
                  <c:v>North East England</c:v>
                </c:pt>
                <c:pt idx="6">
                  <c:v>Yorkshire and the Humber</c:v>
                </c:pt>
                <c:pt idx="7">
                  <c:v>East Midlands</c:v>
                </c:pt>
                <c:pt idx="8">
                  <c:v>East England</c:v>
                </c:pt>
                <c:pt idx="9">
                  <c:v>South East and London</c:v>
                </c:pt>
                <c:pt idx="10">
                  <c:v>South West England</c:v>
                </c:pt>
                <c:pt idx="11">
                  <c:v>West Midlands</c:v>
                </c:pt>
                <c:pt idx="12">
                  <c:v>North Scotland</c:v>
                </c:pt>
                <c:pt idx="13">
                  <c:v>North East Scotland</c:v>
                </c:pt>
                <c:pt idx="14">
                  <c:v>East Scotland</c:v>
                </c:pt>
                <c:pt idx="15">
                  <c:v>South Scotland</c:v>
                </c:pt>
                <c:pt idx="16">
                  <c:v>West Scotland</c:v>
                </c:pt>
              </c:strCache>
            </c:strRef>
          </c:cat>
          <c:val>
            <c:numRef>
              <c:f>'Table 24'!$AP$6:$AP$22</c:f>
              <c:numCache>
                <c:formatCode>General</c:formatCode>
                <c:ptCount val="17"/>
                <c:pt idx="4">
                  <c:v>1.1526158245871601</c:v>
                </c:pt>
                <c:pt idx="5">
                  <c:v>0.46585147479545602</c:v>
                </c:pt>
                <c:pt idx="6">
                  <c:v>0.83465458100548195</c:v>
                </c:pt>
                <c:pt idx="7">
                  <c:v>1.5640255156712501</c:v>
                </c:pt>
                <c:pt idx="8">
                  <c:v>2.0886836630772501</c:v>
                </c:pt>
                <c:pt idx="9">
                  <c:v>2.1515088523871801</c:v>
                </c:pt>
                <c:pt idx="10">
                  <c:v>3.3518915077952101</c:v>
                </c:pt>
                <c:pt idx="11">
                  <c:v>2.1877049616777597</c:v>
                </c:pt>
                <c:pt idx="12">
                  <c:v>0.21303745734670901</c:v>
                </c:pt>
                <c:pt idx="13">
                  <c:v>0.32082997871096003</c:v>
                </c:pt>
                <c:pt idx="14">
                  <c:v>0.48154471804695098</c:v>
                </c:pt>
                <c:pt idx="15">
                  <c:v>1.1315533859904101</c:v>
                </c:pt>
                <c:pt idx="16">
                  <c:v>0.13497116177947299</c:v>
                </c:pt>
              </c:numCache>
            </c:numRef>
          </c:val>
        </c:ser>
        <c:ser>
          <c:idx val="2"/>
          <c:order val="3"/>
          <c:tx>
            <c:strRef>
              <c:f>'Table 24'!$AQ$4</c:f>
              <c:strCache>
                <c:ptCount val="1"/>
                <c:pt idx="0">
                  <c:v>Hedgerow trees - Rural</c:v>
                </c:pt>
              </c:strCache>
            </c:strRef>
          </c:tx>
          <c:spPr>
            <a:solidFill>
              <a:srgbClr val="CC480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24'!$AO$6:$AO$22</c:f>
              <c:strCache>
                <c:ptCount val="17"/>
                <c:pt idx="4">
                  <c:v>North West England</c:v>
                </c:pt>
                <c:pt idx="5">
                  <c:v>North East England</c:v>
                </c:pt>
                <c:pt idx="6">
                  <c:v>Yorkshire and the Humber</c:v>
                </c:pt>
                <c:pt idx="7">
                  <c:v>East Midlands</c:v>
                </c:pt>
                <c:pt idx="8">
                  <c:v>East England</c:v>
                </c:pt>
                <c:pt idx="9">
                  <c:v>South East and London</c:v>
                </c:pt>
                <c:pt idx="10">
                  <c:v>South West England</c:v>
                </c:pt>
                <c:pt idx="11">
                  <c:v>West Midlands</c:v>
                </c:pt>
                <c:pt idx="12">
                  <c:v>North Scotland</c:v>
                </c:pt>
                <c:pt idx="13">
                  <c:v>North East Scotland</c:v>
                </c:pt>
                <c:pt idx="14">
                  <c:v>East Scotland</c:v>
                </c:pt>
                <c:pt idx="15">
                  <c:v>South Scotland</c:v>
                </c:pt>
                <c:pt idx="16">
                  <c:v>West Scotland</c:v>
                </c:pt>
              </c:strCache>
            </c:strRef>
          </c:cat>
          <c:val>
            <c:numRef>
              <c:f>'Table 24'!$AQ$6:$AQ$22</c:f>
              <c:numCache>
                <c:formatCode>General</c:formatCode>
                <c:ptCount val="17"/>
                <c:pt idx="4">
                  <c:v>1.50299892956874</c:v>
                </c:pt>
                <c:pt idx="5">
                  <c:v>0.38214828384405003</c:v>
                </c:pt>
                <c:pt idx="6">
                  <c:v>1.9063444887320899</c:v>
                </c:pt>
                <c:pt idx="7">
                  <c:v>2.2784531058908701</c:v>
                </c:pt>
                <c:pt idx="8">
                  <c:v>1.77122395025284</c:v>
                </c:pt>
                <c:pt idx="9">
                  <c:v>2.4789376103912502</c:v>
                </c:pt>
                <c:pt idx="10">
                  <c:v>3.94869944069749</c:v>
                </c:pt>
                <c:pt idx="11">
                  <c:v>3.7148161573831997</c:v>
                </c:pt>
                <c:pt idx="12">
                  <c:v>0.15160222708929699</c:v>
                </c:pt>
                <c:pt idx="13">
                  <c:v>0.10505496155101901</c:v>
                </c:pt>
                <c:pt idx="14">
                  <c:v>0.412103796667319</c:v>
                </c:pt>
                <c:pt idx="15">
                  <c:v>0.80008294087027998</c:v>
                </c:pt>
                <c:pt idx="16">
                  <c:v>9.85167285312369E-2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29579264"/>
        <c:axId val="129601536"/>
      </c:barChart>
      <c:barChart>
        <c:barDir val="bar"/>
        <c:grouping val="stacked"/>
        <c:varyColors val="0"/>
        <c:ser>
          <c:idx val="6"/>
          <c:order val="1"/>
          <c:invertIfNegative val="0"/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cat>
            <c:strRef>
              <c:f>'Table 24'!$AH$6:$AH$22</c:f>
              <c:strCache>
                <c:ptCount val="17"/>
                <c:pt idx="13">
                  <c:v>Wales</c:v>
                </c:pt>
                <c:pt idx="14">
                  <c:v>Scotland</c:v>
                </c:pt>
                <c:pt idx="15">
                  <c:v>England</c:v>
                </c:pt>
                <c:pt idx="16">
                  <c:v>Great Britain</c:v>
                </c:pt>
              </c:strCache>
            </c:strRef>
          </c:cat>
          <c:val>
            <c:numRef>
              <c:f>'Table 24'!$AL$6:$AL$22</c:f>
              <c:numCache>
                <c:formatCode>General</c:formatCode>
                <c:ptCount val="17"/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</c:ser>
        <c:ser>
          <c:idx val="3"/>
          <c:order val="4"/>
          <c:tx>
            <c:strRef>
              <c:f>'Table 24'!$AS$4</c:f>
              <c:strCache>
                <c:ptCount val="1"/>
                <c:pt idx="0">
                  <c:v>Hedgerow groups - Rural</c:v>
                </c:pt>
              </c:strCache>
            </c:strRef>
          </c:tx>
          <c:spPr>
            <a:solidFill>
              <a:srgbClr val="A87001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24'!$AH$6:$AH$22</c:f>
              <c:strCache>
                <c:ptCount val="17"/>
                <c:pt idx="13">
                  <c:v>Wales</c:v>
                </c:pt>
                <c:pt idx="14">
                  <c:v>Scotland</c:v>
                </c:pt>
                <c:pt idx="15">
                  <c:v>England</c:v>
                </c:pt>
                <c:pt idx="16">
                  <c:v>Great Britain</c:v>
                </c:pt>
              </c:strCache>
            </c:strRef>
          </c:cat>
          <c:val>
            <c:numRef>
              <c:f>'Table 24'!$AS$6:$AS$22</c:f>
              <c:numCache>
                <c:formatCode>General</c:formatCode>
                <c:ptCount val="17"/>
                <c:pt idx="13" formatCode="#,##0.0;\-#,##0.0;&quot;-&quot;">
                  <c:v>2.8888321515255404</c:v>
                </c:pt>
                <c:pt idx="14" formatCode="#,##0.0;\-#,##0.0;&quot;-&quot;">
                  <c:v>2.28193670187451</c:v>
                </c:pt>
                <c:pt idx="15" formatCode="#,##0.0;\-#,##0.0;&quot;-&quot;">
                  <c:v>13.7969363809967</c:v>
                </c:pt>
                <c:pt idx="16" formatCode="#,##0.0;\-#,##0.0;&quot;-&quot;">
                  <c:v>18.967705234396799</c:v>
                </c:pt>
              </c:numCache>
            </c:numRef>
          </c:val>
        </c:ser>
        <c:ser>
          <c:idx val="4"/>
          <c:order val="5"/>
          <c:tx>
            <c:strRef>
              <c:f>'Table 24'!$AT$4</c:f>
              <c:strCache>
                <c:ptCount val="1"/>
                <c:pt idx="0">
                  <c:v>Hedgerow trees - Rural</c:v>
                </c:pt>
              </c:strCache>
            </c:strRef>
          </c:tx>
          <c:spPr>
            <a:solidFill>
              <a:srgbClr val="CC480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24'!$AH$6:$AH$22</c:f>
              <c:strCache>
                <c:ptCount val="17"/>
                <c:pt idx="13">
                  <c:v>Wales</c:v>
                </c:pt>
                <c:pt idx="14">
                  <c:v>Scotland</c:v>
                </c:pt>
                <c:pt idx="15">
                  <c:v>England</c:v>
                </c:pt>
                <c:pt idx="16">
                  <c:v>Great Britain</c:v>
                </c:pt>
              </c:strCache>
            </c:strRef>
          </c:cat>
          <c:val>
            <c:numRef>
              <c:f>'Table 24'!$AT$6:$AT$22</c:f>
              <c:numCache>
                <c:formatCode>General</c:formatCode>
                <c:ptCount val="17"/>
                <c:pt idx="13" formatCode="#,##0.0;\-#,##0.0;&quot;-&quot;">
                  <c:v>1.81063244490609</c:v>
                </c:pt>
                <c:pt idx="14" formatCode="#,##0.0;\-#,##0.0;&quot;-&quot;">
                  <c:v>1.5673606547091499</c:v>
                </c:pt>
                <c:pt idx="15" formatCode="#,##0.0;\-#,##0.0;&quot;-&quot;">
                  <c:v>17.983621966760499</c:v>
                </c:pt>
                <c:pt idx="16" formatCode="#,##0.0;\-#,##0.0;&quot;-&quot;">
                  <c:v>21.361615066375801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29605632"/>
        <c:axId val="129603456"/>
      </c:barChart>
      <c:catAx>
        <c:axId val="12957926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one"/>
        <c:crossAx val="129601536"/>
        <c:crosses val="autoZero"/>
        <c:auto val="1"/>
        <c:lblAlgn val="ctr"/>
        <c:lblOffset val="100"/>
        <c:noMultiLvlLbl val="0"/>
      </c:catAx>
      <c:valAx>
        <c:axId val="12960153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b="0" baseline="0"/>
                  <a:t>Region a</a:t>
                </a:r>
                <a:r>
                  <a:rPr lang="en-US" b="0"/>
                  <a:t>rea (thousands of hectares)</a:t>
                </a:r>
              </a:p>
            </c:rich>
          </c:tx>
          <c:layout>
            <c:manualLayout>
              <c:xMode val="edge"/>
              <c:yMode val="edge"/>
              <c:x val="0.46552817820849318"/>
              <c:y val="0.91577015137258788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29579264"/>
        <c:crosses val="max"/>
        <c:crossBetween val="between"/>
      </c:valAx>
      <c:valAx>
        <c:axId val="12960345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 sz="1100" b="0" i="0" baseline="0">
                    <a:effectLst/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rPr>
                  <a:t>Country area (thousands of hectares)</a:t>
                </a:r>
                <a:endParaRPr lang="en-GB" sz="1100">
                  <a:effectLst/>
                  <a:latin typeface="Verdana" panose="020B0604030504040204" pitchFamily="34" charset="0"/>
                  <a:ea typeface="Verdana" panose="020B0604030504040204" pitchFamily="34" charset="0"/>
                  <a:cs typeface="Verdana" panose="020B0604030504040204" pitchFamily="34" charset="0"/>
                </a:endParaRPr>
              </a:p>
              <a:p>
                <a:pPr>
                  <a:defRPr/>
                </a:pPr>
                <a:endParaRPr lang="en-GB" sz="110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9605632"/>
        <c:crosses val="max"/>
        <c:crossBetween val="between"/>
      </c:valAx>
      <c:catAx>
        <c:axId val="1296056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2960345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3138774952146568"/>
          <c:y val="0.95146467244358279"/>
          <c:w val="0.50578913484870991"/>
          <c:h val="4.8535327556417256E-2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en-US"/>
    </a:p>
  </c:txPr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372676492361533"/>
          <c:y val="8.633404315026659E-2"/>
          <c:w val="0.76625689481122561"/>
          <c:h val="0.78075339639148877"/>
        </c:manualLayout>
      </c:layout>
      <c:barChart>
        <c:barDir val="bar"/>
        <c:grouping val="stacked"/>
        <c:varyColors val="0"/>
        <c:ser>
          <c:idx val="5"/>
          <c:order val="0"/>
          <c:invertIfNegative val="0"/>
          <c:dLbls>
            <c:txPr>
              <a:bodyPr/>
              <a:lstStyle/>
              <a:p>
                <a:pPr>
                  <a:defRPr sz="1050"/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cat>
            <c:strRef>
              <c:f>'Table 24'!$AW$6:$AW$22</c:f>
              <c:strCache>
                <c:ptCount val="17"/>
                <c:pt idx="4">
                  <c:v>North West England</c:v>
                </c:pt>
                <c:pt idx="5">
                  <c:v>North East England</c:v>
                </c:pt>
                <c:pt idx="6">
                  <c:v>Yorkshire and the Humber</c:v>
                </c:pt>
                <c:pt idx="7">
                  <c:v>East Midlands</c:v>
                </c:pt>
                <c:pt idx="8">
                  <c:v>East England</c:v>
                </c:pt>
                <c:pt idx="9">
                  <c:v>South East and London</c:v>
                </c:pt>
                <c:pt idx="10">
                  <c:v>South West England</c:v>
                </c:pt>
                <c:pt idx="11">
                  <c:v>West Midlands</c:v>
                </c:pt>
                <c:pt idx="12">
                  <c:v>North Scotland</c:v>
                </c:pt>
                <c:pt idx="13">
                  <c:v>North East Scotland</c:v>
                </c:pt>
                <c:pt idx="14">
                  <c:v>East Scotland</c:v>
                </c:pt>
                <c:pt idx="15">
                  <c:v>South Scotland</c:v>
                </c:pt>
                <c:pt idx="16">
                  <c:v>West Scotland</c:v>
                </c:pt>
              </c:strCache>
            </c:strRef>
          </c:cat>
          <c:val>
            <c:numRef>
              <c:f>'Table 24'!$AK$6:$AK$22</c:f>
              <c:numCache>
                <c:formatCode>General</c:formatCode>
                <c:ptCount val="17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</c:ser>
        <c:ser>
          <c:idx val="1"/>
          <c:order val="2"/>
          <c:tx>
            <c:strRef>
              <c:f>'Table 24'!$AX$4</c:f>
              <c:strCache>
                <c:ptCount val="1"/>
                <c:pt idx="0">
                  <c:v>Hedgerow groups - Urban</c:v>
                </c:pt>
              </c:strCache>
            </c:strRef>
          </c:tx>
          <c:spPr>
            <a:solidFill>
              <a:srgbClr val="A87001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24'!$AW$6:$AW$22</c:f>
              <c:strCache>
                <c:ptCount val="17"/>
                <c:pt idx="4">
                  <c:v>North West England</c:v>
                </c:pt>
                <c:pt idx="5">
                  <c:v>North East England</c:v>
                </c:pt>
                <c:pt idx="6">
                  <c:v>Yorkshire and the Humber</c:v>
                </c:pt>
                <c:pt idx="7">
                  <c:v>East Midlands</c:v>
                </c:pt>
                <c:pt idx="8">
                  <c:v>East England</c:v>
                </c:pt>
                <c:pt idx="9">
                  <c:v>South East and London</c:v>
                </c:pt>
                <c:pt idx="10">
                  <c:v>South West England</c:v>
                </c:pt>
                <c:pt idx="11">
                  <c:v>West Midlands</c:v>
                </c:pt>
                <c:pt idx="12">
                  <c:v>North Scotland</c:v>
                </c:pt>
                <c:pt idx="13">
                  <c:v>North East Scotland</c:v>
                </c:pt>
                <c:pt idx="14">
                  <c:v>East Scotland</c:v>
                </c:pt>
                <c:pt idx="15">
                  <c:v>South Scotland</c:v>
                </c:pt>
                <c:pt idx="16">
                  <c:v>West Scotland</c:v>
                </c:pt>
              </c:strCache>
            </c:strRef>
          </c:cat>
          <c:val>
            <c:numRef>
              <c:f>'Table 24'!$AX$6:$AX$22</c:f>
              <c:numCache>
                <c:formatCode>General</c:formatCode>
                <c:ptCount val="17"/>
                <c:pt idx="4">
                  <c:v>6.7133552849610395E-2</c:v>
                </c:pt>
                <c:pt idx="5">
                  <c:v>1.5224708054254301E-2</c:v>
                </c:pt>
                <c:pt idx="6">
                  <c:v>2.35571065577291E-2</c:v>
                </c:pt>
                <c:pt idx="7">
                  <c:v>0.17895130450833399</c:v>
                </c:pt>
                <c:pt idx="8">
                  <c:v>0.161631784669239</c:v>
                </c:pt>
                <c:pt idx="9">
                  <c:v>0.172832497254293</c:v>
                </c:pt>
                <c:pt idx="10">
                  <c:v>8.3908731811881396E-2</c:v>
                </c:pt>
                <c:pt idx="11">
                  <c:v>6.8579781783074695E-2</c:v>
                </c:pt>
                <c:pt idx="12">
                  <c:v>0</c:v>
                </c:pt>
                <c:pt idx="13">
                  <c:v>8.9965301014385303E-3</c:v>
                </c:pt>
                <c:pt idx="14">
                  <c:v>1.4742363601071101E-2</c:v>
                </c:pt>
                <c:pt idx="15">
                  <c:v>0.120242729128287</c:v>
                </c:pt>
                <c:pt idx="16">
                  <c:v>2.3972883507349E-2</c:v>
                </c:pt>
              </c:numCache>
            </c:numRef>
          </c:val>
        </c:ser>
        <c:ser>
          <c:idx val="2"/>
          <c:order val="3"/>
          <c:tx>
            <c:strRef>
              <c:f>'Table 24'!$AY$4</c:f>
              <c:strCache>
                <c:ptCount val="1"/>
                <c:pt idx="0">
                  <c:v>Hedgerow trees - Urban</c:v>
                </c:pt>
              </c:strCache>
            </c:strRef>
          </c:tx>
          <c:spPr>
            <a:solidFill>
              <a:srgbClr val="CC480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24'!$AW$6:$AW$22</c:f>
              <c:strCache>
                <c:ptCount val="17"/>
                <c:pt idx="4">
                  <c:v>North West England</c:v>
                </c:pt>
                <c:pt idx="5">
                  <c:v>North East England</c:v>
                </c:pt>
                <c:pt idx="6">
                  <c:v>Yorkshire and the Humber</c:v>
                </c:pt>
                <c:pt idx="7">
                  <c:v>East Midlands</c:v>
                </c:pt>
                <c:pt idx="8">
                  <c:v>East England</c:v>
                </c:pt>
                <c:pt idx="9">
                  <c:v>South East and London</c:v>
                </c:pt>
                <c:pt idx="10">
                  <c:v>South West England</c:v>
                </c:pt>
                <c:pt idx="11">
                  <c:v>West Midlands</c:v>
                </c:pt>
                <c:pt idx="12">
                  <c:v>North Scotland</c:v>
                </c:pt>
                <c:pt idx="13">
                  <c:v>North East Scotland</c:v>
                </c:pt>
                <c:pt idx="14">
                  <c:v>East Scotland</c:v>
                </c:pt>
                <c:pt idx="15">
                  <c:v>South Scotland</c:v>
                </c:pt>
                <c:pt idx="16">
                  <c:v>West Scotland</c:v>
                </c:pt>
              </c:strCache>
            </c:strRef>
          </c:cat>
          <c:val>
            <c:numRef>
              <c:f>'Table 24'!$AY$6:$AY$22</c:f>
              <c:numCache>
                <c:formatCode>General</c:formatCode>
                <c:ptCount val="17"/>
                <c:pt idx="4">
                  <c:v>0.19506480359679401</c:v>
                </c:pt>
                <c:pt idx="5">
                  <c:v>1.4341553664030299E-2</c:v>
                </c:pt>
                <c:pt idx="6">
                  <c:v>4.8901814092405502E-2</c:v>
                </c:pt>
                <c:pt idx="7">
                  <c:v>6.6600544026277103E-2</c:v>
                </c:pt>
                <c:pt idx="8">
                  <c:v>0.19945474479563502</c:v>
                </c:pt>
                <c:pt idx="9">
                  <c:v>0.17026897888554002</c:v>
                </c:pt>
                <c:pt idx="10">
                  <c:v>8.6098937125120706E-2</c:v>
                </c:pt>
                <c:pt idx="11">
                  <c:v>7.0679578884606895E-2</c:v>
                </c:pt>
                <c:pt idx="12">
                  <c:v>0</c:v>
                </c:pt>
                <c:pt idx="13">
                  <c:v>9.8029994481283085E-3</c:v>
                </c:pt>
                <c:pt idx="14">
                  <c:v>1.1221150931943199E-2</c:v>
                </c:pt>
                <c:pt idx="15">
                  <c:v>0.117353020147086</c:v>
                </c:pt>
                <c:pt idx="16">
                  <c:v>6.7756220805914201E-3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29667456"/>
        <c:axId val="129668992"/>
      </c:barChart>
      <c:barChart>
        <c:barDir val="bar"/>
        <c:grouping val="stacked"/>
        <c:varyColors val="0"/>
        <c:ser>
          <c:idx val="6"/>
          <c:order val="1"/>
          <c:invertIfNegative val="0"/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cat>
            <c:strRef>
              <c:f>'Table 24'!$AH$6:$AH$22</c:f>
              <c:strCache>
                <c:ptCount val="17"/>
                <c:pt idx="13">
                  <c:v>Wales</c:v>
                </c:pt>
                <c:pt idx="14">
                  <c:v>Scotland</c:v>
                </c:pt>
                <c:pt idx="15">
                  <c:v>England</c:v>
                </c:pt>
                <c:pt idx="16">
                  <c:v>Great Britain</c:v>
                </c:pt>
              </c:strCache>
            </c:strRef>
          </c:cat>
          <c:val>
            <c:numRef>
              <c:f>'Table 24'!$AL$6:$AL$22</c:f>
              <c:numCache>
                <c:formatCode>General</c:formatCode>
                <c:ptCount val="17"/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</c:ser>
        <c:ser>
          <c:idx val="3"/>
          <c:order val="4"/>
          <c:tx>
            <c:strRef>
              <c:f>'Table 24'!$BA$4</c:f>
              <c:strCache>
                <c:ptCount val="1"/>
                <c:pt idx="0">
                  <c:v>Hedgerow groups - Urban</c:v>
                </c:pt>
              </c:strCache>
            </c:strRef>
          </c:tx>
          <c:spPr>
            <a:solidFill>
              <a:srgbClr val="A87001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24'!$AH$6:$AH$22</c:f>
              <c:strCache>
                <c:ptCount val="17"/>
                <c:pt idx="13">
                  <c:v>Wales</c:v>
                </c:pt>
                <c:pt idx="14">
                  <c:v>Scotland</c:v>
                </c:pt>
                <c:pt idx="15">
                  <c:v>England</c:v>
                </c:pt>
                <c:pt idx="16">
                  <c:v>Great Britain</c:v>
                </c:pt>
              </c:strCache>
            </c:strRef>
          </c:cat>
          <c:val>
            <c:numRef>
              <c:f>'Table 24'!$BA$6:$BA$22</c:f>
              <c:numCache>
                <c:formatCode>General</c:formatCode>
                <c:ptCount val="17"/>
                <c:pt idx="13" formatCode="#,##0.0;\-#,##0.0;&quot;-&quot;">
                  <c:v>0.69367216169160595</c:v>
                </c:pt>
                <c:pt idx="14" formatCode="#,##0.0;\-#,##0.0;&quot;-&quot;">
                  <c:v>0.16795450633814499</c:v>
                </c:pt>
                <c:pt idx="15" formatCode="#,##0.0;\-#,##0.0;&quot;-&quot;">
                  <c:v>0.77181946748841601</c:v>
                </c:pt>
                <c:pt idx="16" formatCode="#,##0.0;\-#,##0.0;&quot;-&quot;">
                  <c:v>1.63344613551817</c:v>
                </c:pt>
              </c:numCache>
            </c:numRef>
          </c:val>
        </c:ser>
        <c:ser>
          <c:idx val="4"/>
          <c:order val="5"/>
          <c:tx>
            <c:strRef>
              <c:f>'Table 24'!$BB$4</c:f>
              <c:strCache>
                <c:ptCount val="1"/>
                <c:pt idx="0">
                  <c:v>Hedgerow trees - Urban</c:v>
                </c:pt>
              </c:strCache>
            </c:strRef>
          </c:tx>
          <c:spPr>
            <a:solidFill>
              <a:srgbClr val="CC480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24'!$AH$6:$AH$22</c:f>
              <c:strCache>
                <c:ptCount val="17"/>
                <c:pt idx="13">
                  <c:v>Wales</c:v>
                </c:pt>
                <c:pt idx="14">
                  <c:v>Scotland</c:v>
                </c:pt>
                <c:pt idx="15">
                  <c:v>England</c:v>
                </c:pt>
                <c:pt idx="16">
                  <c:v>Great Britain</c:v>
                </c:pt>
              </c:strCache>
            </c:strRef>
          </c:cat>
          <c:val>
            <c:numRef>
              <c:f>'Table 24'!$BB$6:$BB$22</c:f>
              <c:numCache>
                <c:formatCode>General</c:formatCode>
                <c:ptCount val="17"/>
                <c:pt idx="13" formatCode="#,##0.0;\-#,##0.0;&quot;-&quot;">
                  <c:v>0.60625687054305999</c:v>
                </c:pt>
                <c:pt idx="14" formatCode="#,##0.0;\-#,##0.0;&quot;-&quot;">
                  <c:v>0.14515279260774899</c:v>
                </c:pt>
                <c:pt idx="15" formatCode="#,##0.0;\-#,##0.0;&quot;-&quot;">
                  <c:v>0.85141095507040909</c:v>
                </c:pt>
                <c:pt idx="16" formatCode="#,##0.0;\-#,##0.0;&quot;-&quot;">
                  <c:v>1.6028206182212199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29689472"/>
        <c:axId val="129687552"/>
      </c:barChart>
      <c:catAx>
        <c:axId val="1296674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one"/>
        <c:crossAx val="129668992"/>
        <c:crosses val="autoZero"/>
        <c:auto val="1"/>
        <c:lblAlgn val="ctr"/>
        <c:lblOffset val="100"/>
        <c:noMultiLvlLbl val="0"/>
      </c:catAx>
      <c:valAx>
        <c:axId val="12966899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b="0" baseline="0"/>
                  <a:t>Region a</a:t>
                </a:r>
                <a:r>
                  <a:rPr lang="en-US" b="0"/>
                  <a:t>rea (thousands of hectares)</a:t>
                </a:r>
              </a:p>
            </c:rich>
          </c:tx>
          <c:layout>
            <c:manualLayout>
              <c:xMode val="edge"/>
              <c:yMode val="edge"/>
              <c:x val="0.46552817820849318"/>
              <c:y val="0.91367371531388764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crossAx val="129667456"/>
        <c:crosses val="max"/>
        <c:crossBetween val="between"/>
      </c:valAx>
      <c:valAx>
        <c:axId val="129687552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 sz="1100" b="0" i="0" baseline="0">
                    <a:effectLst/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rPr>
                  <a:t>Country area (thousands of hectares)</a:t>
                </a:r>
                <a:endParaRPr lang="en-GB" sz="1100">
                  <a:effectLst/>
                  <a:latin typeface="Verdana" panose="020B0604030504040204" pitchFamily="34" charset="0"/>
                  <a:ea typeface="Verdana" panose="020B0604030504040204" pitchFamily="34" charset="0"/>
                  <a:cs typeface="Verdana" panose="020B0604030504040204" pitchFamily="34" charset="0"/>
                </a:endParaRPr>
              </a:p>
              <a:p>
                <a:pPr>
                  <a:defRPr/>
                </a:pPr>
                <a:endParaRPr lang="en-GB" sz="110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9689472"/>
        <c:crosses val="max"/>
        <c:crossBetween val="between"/>
      </c:valAx>
      <c:catAx>
        <c:axId val="1296894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2968755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3138774952146568"/>
          <c:y val="0.95146467244358279"/>
          <c:w val="0.50578913484870991"/>
          <c:h val="4.8535327556417256E-2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en-US"/>
    </a:p>
  </c:tx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782932902617943"/>
          <c:y val="8.4237607091566385E-2"/>
          <c:w val="0.76215433070866156"/>
          <c:h val="0.78494626850888927"/>
        </c:manualLayout>
      </c:layout>
      <c:barChart>
        <c:barDir val="bar"/>
        <c:grouping val="stacked"/>
        <c:varyColors val="0"/>
        <c:ser>
          <c:idx val="5"/>
          <c:order val="0"/>
          <c:invertIfNegative val="0"/>
          <c:dLbls>
            <c:txPr>
              <a:bodyPr/>
              <a:lstStyle/>
              <a:p>
                <a:pPr>
                  <a:defRPr sz="1050"/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cat>
            <c:strRef>
              <c:f>'Table 6'!$V$6:$V$22</c:f>
              <c:strCache>
                <c:ptCount val="17"/>
                <c:pt idx="4">
                  <c:v>North West England</c:v>
                </c:pt>
                <c:pt idx="5">
                  <c:v>North East England</c:v>
                </c:pt>
                <c:pt idx="6">
                  <c:v>Yorkshire and the Humber</c:v>
                </c:pt>
                <c:pt idx="7">
                  <c:v>East Midlands</c:v>
                </c:pt>
                <c:pt idx="8">
                  <c:v>East England</c:v>
                </c:pt>
                <c:pt idx="9">
                  <c:v>South East and London</c:v>
                </c:pt>
                <c:pt idx="10">
                  <c:v>South West England</c:v>
                </c:pt>
                <c:pt idx="11">
                  <c:v>West Midlands</c:v>
                </c:pt>
                <c:pt idx="12">
                  <c:v>North Scotland</c:v>
                </c:pt>
                <c:pt idx="13">
                  <c:v>North East Scotland</c:v>
                </c:pt>
                <c:pt idx="14">
                  <c:v>East Scotland</c:v>
                </c:pt>
                <c:pt idx="15">
                  <c:v>South Scotland</c:v>
                </c:pt>
                <c:pt idx="16">
                  <c:v>West Scotland</c:v>
                </c:pt>
              </c:strCache>
            </c:strRef>
          </c:cat>
          <c:val>
            <c:numRef>
              <c:f>'Table 6'!$AB$6:$AB$22</c:f>
              <c:numCache>
                <c:formatCode>General</c:formatCode>
                <c:ptCount val="17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</c:ser>
        <c:ser>
          <c:idx val="1"/>
          <c:order val="2"/>
          <c:tx>
            <c:strRef>
              <c:f>'Table 6'!$W$4</c:f>
              <c:strCache>
                <c:ptCount val="1"/>
                <c:pt idx="0">
                  <c:v>NFI woodland</c:v>
                </c:pt>
              </c:strCache>
            </c:strRef>
          </c:tx>
          <c:spPr>
            <a:solidFill>
              <a:srgbClr val="1D6D5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6'!$V$6:$V$22</c:f>
              <c:strCache>
                <c:ptCount val="17"/>
                <c:pt idx="4">
                  <c:v>North West England</c:v>
                </c:pt>
                <c:pt idx="5">
                  <c:v>North East England</c:v>
                </c:pt>
                <c:pt idx="6">
                  <c:v>Yorkshire and the Humber</c:v>
                </c:pt>
                <c:pt idx="7">
                  <c:v>East Midlands</c:v>
                </c:pt>
                <c:pt idx="8">
                  <c:v>East England</c:v>
                </c:pt>
                <c:pt idx="9">
                  <c:v>South East and London</c:v>
                </c:pt>
                <c:pt idx="10">
                  <c:v>South West England</c:v>
                </c:pt>
                <c:pt idx="11">
                  <c:v>West Midlands</c:v>
                </c:pt>
                <c:pt idx="12">
                  <c:v>North Scotland</c:v>
                </c:pt>
                <c:pt idx="13">
                  <c:v>North East Scotland</c:v>
                </c:pt>
                <c:pt idx="14">
                  <c:v>East Scotland</c:v>
                </c:pt>
                <c:pt idx="15">
                  <c:v>South Scotland</c:v>
                </c:pt>
                <c:pt idx="16">
                  <c:v>West Scotland</c:v>
                </c:pt>
              </c:strCache>
            </c:strRef>
          </c:cat>
          <c:val>
            <c:numRef>
              <c:f>'Table 6'!$W$6:$W$22</c:f>
              <c:numCache>
                <c:formatCode>General</c:formatCode>
                <c:ptCount val="17"/>
                <c:pt idx="4">
                  <c:v>111.48236430818912</c:v>
                </c:pt>
                <c:pt idx="5">
                  <c:v>114.38579534255777</c:v>
                </c:pt>
                <c:pt idx="6">
                  <c:v>111.82429666464016</c:v>
                </c:pt>
                <c:pt idx="7">
                  <c:v>97.184888914486763</c:v>
                </c:pt>
                <c:pt idx="8">
                  <c:v>148.33644824418903</c:v>
                </c:pt>
                <c:pt idx="9">
                  <c:v>312.07552751501669</c:v>
                </c:pt>
                <c:pt idx="10">
                  <c:v>256.18335103366888</c:v>
                </c:pt>
                <c:pt idx="11">
                  <c:v>119.78413418211861</c:v>
                </c:pt>
                <c:pt idx="12">
                  <c:v>235.78655348563456</c:v>
                </c:pt>
                <c:pt idx="13">
                  <c:v>234.79101161351127</c:v>
                </c:pt>
                <c:pt idx="14">
                  <c:v>138.23739994759424</c:v>
                </c:pt>
                <c:pt idx="15">
                  <c:v>428.77909717820307</c:v>
                </c:pt>
                <c:pt idx="16">
                  <c:v>375.32632847460792</c:v>
                </c:pt>
              </c:numCache>
            </c:numRef>
          </c:val>
        </c:ser>
        <c:ser>
          <c:idx val="2"/>
          <c:order val="3"/>
          <c:tx>
            <c:strRef>
              <c:f>'Table 6'!$X$4</c:f>
              <c:strCache>
                <c:ptCount val="1"/>
                <c:pt idx="0">
                  <c:v>Tree cover outside woodland</c:v>
                </c:pt>
              </c:strCache>
            </c:strRef>
          </c:tx>
          <c:spPr>
            <a:solidFill>
              <a:srgbClr val="8F9E29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6'!$V$6:$V$22</c:f>
              <c:strCache>
                <c:ptCount val="17"/>
                <c:pt idx="4">
                  <c:v>North West England</c:v>
                </c:pt>
                <c:pt idx="5">
                  <c:v>North East England</c:v>
                </c:pt>
                <c:pt idx="6">
                  <c:v>Yorkshire and the Humber</c:v>
                </c:pt>
                <c:pt idx="7">
                  <c:v>East Midlands</c:v>
                </c:pt>
                <c:pt idx="8">
                  <c:v>East England</c:v>
                </c:pt>
                <c:pt idx="9">
                  <c:v>South East and London</c:v>
                </c:pt>
                <c:pt idx="10">
                  <c:v>South West England</c:v>
                </c:pt>
                <c:pt idx="11">
                  <c:v>West Midlands</c:v>
                </c:pt>
                <c:pt idx="12">
                  <c:v>North Scotland</c:v>
                </c:pt>
                <c:pt idx="13">
                  <c:v>North East Scotland</c:v>
                </c:pt>
                <c:pt idx="14">
                  <c:v>East Scotland</c:v>
                </c:pt>
                <c:pt idx="15">
                  <c:v>South Scotland</c:v>
                </c:pt>
                <c:pt idx="16">
                  <c:v>West Scotland</c:v>
                </c:pt>
              </c:strCache>
            </c:strRef>
          </c:cat>
          <c:val>
            <c:numRef>
              <c:f>'Table 6'!$X$6:$X$22</c:f>
              <c:numCache>
                <c:formatCode>General</c:formatCode>
                <c:ptCount val="17"/>
                <c:pt idx="4">
                  <c:v>35.813985988753203</c:v>
                </c:pt>
                <c:pt idx="5">
                  <c:v>16.223059153668</c:v>
                </c:pt>
                <c:pt idx="6">
                  <c:v>33.054934851825202</c:v>
                </c:pt>
                <c:pt idx="7">
                  <c:v>41.842595573239201</c:v>
                </c:pt>
                <c:pt idx="8">
                  <c:v>51.354541443563804</c:v>
                </c:pt>
                <c:pt idx="9">
                  <c:v>81.390770026042205</c:v>
                </c:pt>
                <c:pt idx="10">
                  <c:v>97.067592382591201</c:v>
                </c:pt>
                <c:pt idx="11">
                  <c:v>58.333960845118</c:v>
                </c:pt>
                <c:pt idx="12">
                  <c:v>10.816563160187899</c:v>
                </c:pt>
                <c:pt idx="13">
                  <c:v>10.8264723512637</c:v>
                </c:pt>
                <c:pt idx="14">
                  <c:v>16.3609461380961</c:v>
                </c:pt>
                <c:pt idx="15">
                  <c:v>28.229809415104199</c:v>
                </c:pt>
                <c:pt idx="16">
                  <c:v>4.8148871036979202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7820416"/>
        <c:axId val="27821952"/>
      </c:barChart>
      <c:barChart>
        <c:barDir val="bar"/>
        <c:grouping val="stacked"/>
        <c:varyColors val="0"/>
        <c:ser>
          <c:idx val="6"/>
          <c:order val="1"/>
          <c:invertIfNegative val="0"/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cat>
            <c:strRef>
              <c:f>'Table 6'!$Y$6:$Y$22</c:f>
              <c:strCache>
                <c:ptCount val="17"/>
                <c:pt idx="13">
                  <c:v>Wales</c:v>
                </c:pt>
                <c:pt idx="14">
                  <c:v>Scotland</c:v>
                </c:pt>
                <c:pt idx="15">
                  <c:v>England</c:v>
                </c:pt>
                <c:pt idx="16">
                  <c:v>Great Britain</c:v>
                </c:pt>
              </c:strCache>
            </c:strRef>
          </c:cat>
          <c:val>
            <c:numRef>
              <c:f>'Table 6'!$AC$6:$AC$22</c:f>
              <c:numCache>
                <c:formatCode>General</c:formatCode>
                <c:ptCount val="17"/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</c:ser>
        <c:ser>
          <c:idx val="3"/>
          <c:order val="4"/>
          <c:tx>
            <c:strRef>
              <c:f>'Table 6'!$Z$4</c:f>
              <c:strCache>
                <c:ptCount val="1"/>
                <c:pt idx="0">
                  <c:v>NFI woodland</c:v>
                </c:pt>
              </c:strCache>
            </c:strRef>
          </c:tx>
          <c:spPr>
            <a:solidFill>
              <a:srgbClr val="1D6D5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6'!$Y$6:$Y$22</c:f>
              <c:strCache>
                <c:ptCount val="17"/>
                <c:pt idx="13">
                  <c:v>Wales</c:v>
                </c:pt>
                <c:pt idx="14">
                  <c:v>Scotland</c:v>
                </c:pt>
                <c:pt idx="15">
                  <c:v>England</c:v>
                </c:pt>
                <c:pt idx="16">
                  <c:v>Great Britain</c:v>
                </c:pt>
              </c:strCache>
            </c:strRef>
          </c:cat>
          <c:val>
            <c:numRef>
              <c:f>'Table 6'!$Z$6:$Z$22</c:f>
              <c:numCache>
                <c:formatCode>General</c:formatCode>
                <c:ptCount val="17"/>
                <c:pt idx="13" formatCode="#,##0.0;\-#,##0.0;&quot;-&quot;">
                  <c:v>300.19649633334899</c:v>
                </c:pt>
                <c:pt idx="14" formatCode="#,##0.0;\-#,##0.0;&quot;-&quot;">
                  <c:v>1412.9203906995508</c:v>
                </c:pt>
                <c:pt idx="15" formatCode="#,##0.0;\-#,##0.0;&quot;-&quot;">
                  <c:v>1271.255806204867</c:v>
                </c:pt>
                <c:pt idx="16" formatCode="#,##0.0;\-#,##0.0;&quot;-&quot;">
                  <c:v>2984.3726932377667</c:v>
                </c:pt>
              </c:numCache>
            </c:numRef>
          </c:val>
        </c:ser>
        <c:ser>
          <c:idx val="4"/>
          <c:order val="5"/>
          <c:tx>
            <c:strRef>
              <c:f>'Table 6'!$AA$4</c:f>
              <c:strCache>
                <c:ptCount val="1"/>
                <c:pt idx="0">
                  <c:v>Tree cover outside woodland</c:v>
                </c:pt>
              </c:strCache>
            </c:strRef>
          </c:tx>
          <c:spPr>
            <a:solidFill>
              <a:srgbClr val="8F9E29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6'!$Y$6:$Y$22</c:f>
              <c:strCache>
                <c:ptCount val="17"/>
                <c:pt idx="13">
                  <c:v>Wales</c:v>
                </c:pt>
                <c:pt idx="14">
                  <c:v>Scotland</c:v>
                </c:pt>
                <c:pt idx="15">
                  <c:v>England</c:v>
                </c:pt>
                <c:pt idx="16">
                  <c:v>Great Britain</c:v>
                </c:pt>
              </c:strCache>
            </c:strRef>
          </c:cat>
          <c:val>
            <c:numRef>
              <c:f>'Table 6'!$AA$6:$AA$22</c:f>
              <c:numCache>
                <c:formatCode>General</c:formatCode>
                <c:ptCount val="17"/>
                <c:pt idx="13" formatCode="#,##0.0;\-#,##0.0;&quot;-&quot;">
                  <c:v>59.875205157188901</c:v>
                </c:pt>
                <c:pt idx="14" formatCode="#,##0.0;\-#,##0.0;&quot;-&quot;">
                  <c:v>71.048678168349895</c:v>
                </c:pt>
                <c:pt idx="15" formatCode="#,##0.0;\-#,##0.0;&quot;-&quot;">
                  <c:v>415.08144026480096</c:v>
                </c:pt>
                <c:pt idx="16" formatCode="#,##0.0;\-#,##0.0;&quot;-&quot;">
                  <c:v>546.005323590339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7846528"/>
        <c:axId val="27844608"/>
      </c:barChart>
      <c:catAx>
        <c:axId val="27820416"/>
        <c:scaling>
          <c:orientation val="maxMin"/>
        </c:scaling>
        <c:delete val="0"/>
        <c:axPos val="l"/>
        <c:majorTickMark val="none"/>
        <c:minorTickMark val="none"/>
        <c:tickLblPos val="none"/>
        <c:crossAx val="27821952"/>
        <c:crosses val="autoZero"/>
        <c:auto val="1"/>
        <c:lblAlgn val="ctr"/>
        <c:lblOffset val="100"/>
        <c:noMultiLvlLbl val="0"/>
      </c:catAx>
      <c:valAx>
        <c:axId val="2782195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b="0" baseline="0"/>
                  <a:t>Region a</a:t>
                </a:r>
                <a:r>
                  <a:rPr lang="en-US" b="0"/>
                  <a:t>rea (thousands of hectares)</a:t>
                </a:r>
              </a:p>
            </c:rich>
          </c:tx>
          <c:layout>
            <c:manualLayout>
              <c:xMode val="edge"/>
              <c:yMode val="edge"/>
              <c:x val="0.46552817820849318"/>
              <c:y val="0.91367371531388764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27820416"/>
        <c:crosses val="max"/>
        <c:crossBetween val="between"/>
      </c:valAx>
      <c:valAx>
        <c:axId val="27844608"/>
        <c:scaling>
          <c:orientation val="minMax"/>
          <c:max val="4000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 sz="1100" b="0" i="0" baseline="0">
                    <a:effectLst/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rPr>
                  <a:t>Country area (thousands of hectares)</a:t>
                </a:r>
                <a:endParaRPr lang="en-GB" sz="1100">
                  <a:effectLst/>
                  <a:latin typeface="Verdana" panose="020B0604030504040204" pitchFamily="34" charset="0"/>
                  <a:ea typeface="Verdana" panose="020B0604030504040204" pitchFamily="34" charset="0"/>
                  <a:cs typeface="Verdana" panose="020B0604030504040204" pitchFamily="34" charset="0"/>
                </a:endParaRPr>
              </a:p>
              <a:p>
                <a:pPr>
                  <a:defRPr/>
                </a:pPr>
                <a:endParaRPr lang="en-GB" sz="1100"/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crossAx val="27846528"/>
        <c:crosses val="max"/>
        <c:crossBetween val="between"/>
      </c:valAx>
      <c:catAx>
        <c:axId val="27846528"/>
        <c:scaling>
          <c:orientation val="minMax"/>
        </c:scaling>
        <c:delete val="1"/>
        <c:axPos val="l"/>
        <c:majorTickMark val="out"/>
        <c:minorTickMark val="none"/>
        <c:tickLblPos val="nextTo"/>
        <c:crossAx val="27844608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3138774952146568"/>
          <c:y val="0.95146467244358279"/>
          <c:w val="0.50578913484870991"/>
          <c:h val="4.8535327556417256E-2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en-US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372676492361533"/>
          <c:y val="9.0526915267667013E-2"/>
          <c:w val="0.76625689481122561"/>
          <c:h val="0.78913914062628965"/>
        </c:manualLayout>
      </c:layout>
      <c:barChart>
        <c:barDir val="bar"/>
        <c:grouping val="stacked"/>
        <c:varyColors val="0"/>
        <c:ser>
          <c:idx val="5"/>
          <c:order val="0"/>
          <c:invertIfNegative val="0"/>
          <c:dLbls>
            <c:txPr>
              <a:bodyPr/>
              <a:lstStyle/>
              <a:p>
                <a:pPr>
                  <a:defRPr sz="1050"/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cat>
            <c:strRef>
              <c:f>'Table 7'!$W$6:$W$22</c:f>
              <c:strCache>
                <c:ptCount val="17"/>
                <c:pt idx="4">
                  <c:v>North West England</c:v>
                </c:pt>
                <c:pt idx="5">
                  <c:v>North East England</c:v>
                </c:pt>
                <c:pt idx="6">
                  <c:v>Yorkshire and the Humber</c:v>
                </c:pt>
                <c:pt idx="7">
                  <c:v>East Midlands</c:v>
                </c:pt>
                <c:pt idx="8">
                  <c:v>East England</c:v>
                </c:pt>
                <c:pt idx="9">
                  <c:v>South East and London</c:v>
                </c:pt>
                <c:pt idx="10">
                  <c:v>South West England</c:v>
                </c:pt>
                <c:pt idx="11">
                  <c:v>West Midlands</c:v>
                </c:pt>
                <c:pt idx="12">
                  <c:v>North Scotland</c:v>
                </c:pt>
                <c:pt idx="13">
                  <c:v>North East Scotland</c:v>
                </c:pt>
                <c:pt idx="14">
                  <c:v>East Scotland</c:v>
                </c:pt>
                <c:pt idx="15">
                  <c:v>South Scotland</c:v>
                </c:pt>
                <c:pt idx="16">
                  <c:v>West Scotland</c:v>
                </c:pt>
              </c:strCache>
            </c:strRef>
          </c:cat>
          <c:val>
            <c:numRef>
              <c:f>'Table 7'!$AC$6:$AC$22</c:f>
              <c:numCache>
                <c:formatCode>General</c:formatCode>
                <c:ptCount val="17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</c:ser>
        <c:ser>
          <c:idx val="1"/>
          <c:order val="2"/>
          <c:tx>
            <c:strRef>
              <c:f>'Table 7'!$X$4</c:f>
              <c:strCache>
                <c:ptCount val="1"/>
                <c:pt idx="0">
                  <c:v>NFI woodland</c:v>
                </c:pt>
              </c:strCache>
            </c:strRef>
          </c:tx>
          <c:spPr>
            <a:solidFill>
              <a:srgbClr val="1D6D5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7'!$W$6:$W$22</c:f>
              <c:strCache>
                <c:ptCount val="17"/>
                <c:pt idx="4">
                  <c:v>North West England</c:v>
                </c:pt>
                <c:pt idx="5">
                  <c:v>North East England</c:v>
                </c:pt>
                <c:pt idx="6">
                  <c:v>Yorkshire and the Humber</c:v>
                </c:pt>
                <c:pt idx="7">
                  <c:v>East Midlands</c:v>
                </c:pt>
                <c:pt idx="8">
                  <c:v>East England</c:v>
                </c:pt>
                <c:pt idx="9">
                  <c:v>South East and London</c:v>
                </c:pt>
                <c:pt idx="10">
                  <c:v>South West England</c:v>
                </c:pt>
                <c:pt idx="11">
                  <c:v>West Midlands</c:v>
                </c:pt>
                <c:pt idx="12">
                  <c:v>North Scotland</c:v>
                </c:pt>
                <c:pt idx="13">
                  <c:v>North East Scotland</c:v>
                </c:pt>
                <c:pt idx="14">
                  <c:v>East Scotland</c:v>
                </c:pt>
                <c:pt idx="15">
                  <c:v>South Scotland</c:v>
                </c:pt>
                <c:pt idx="16">
                  <c:v>West Scotland</c:v>
                </c:pt>
              </c:strCache>
            </c:strRef>
          </c:cat>
          <c:val>
            <c:numRef>
              <c:f>'Table 7'!$X$6:$X$22</c:f>
              <c:numCache>
                <c:formatCode>General</c:formatCode>
                <c:ptCount val="17"/>
                <c:pt idx="4">
                  <c:v>8.5561068237299907</c:v>
                </c:pt>
                <c:pt idx="5">
                  <c:v>2.638623863386611</c:v>
                </c:pt>
                <c:pt idx="6">
                  <c:v>5.4122354904709802</c:v>
                </c:pt>
                <c:pt idx="7">
                  <c:v>3.7190572572035472</c:v>
                </c:pt>
                <c:pt idx="8">
                  <c:v>8.0431561408618037</c:v>
                </c:pt>
                <c:pt idx="9">
                  <c:v>20.809778556610098</c:v>
                </c:pt>
                <c:pt idx="10">
                  <c:v>9.5512948490718106</c:v>
                </c:pt>
                <c:pt idx="11">
                  <c:v>6.3907219976253353</c:v>
                </c:pt>
                <c:pt idx="12">
                  <c:v>1.613</c:v>
                </c:pt>
                <c:pt idx="13">
                  <c:v>2.1142142198672174</c:v>
                </c:pt>
                <c:pt idx="14">
                  <c:v>1.9502657491690709</c:v>
                </c:pt>
                <c:pt idx="15">
                  <c:v>6.3898200178844125</c:v>
                </c:pt>
                <c:pt idx="16">
                  <c:v>3.9697860170948989</c:v>
                </c:pt>
              </c:numCache>
            </c:numRef>
          </c:val>
        </c:ser>
        <c:ser>
          <c:idx val="2"/>
          <c:order val="3"/>
          <c:tx>
            <c:strRef>
              <c:f>'Table 7'!$Y$4</c:f>
              <c:strCache>
                <c:ptCount val="1"/>
                <c:pt idx="0">
                  <c:v>Tree cover outside woodland</c:v>
                </c:pt>
              </c:strCache>
            </c:strRef>
          </c:tx>
          <c:spPr>
            <a:solidFill>
              <a:srgbClr val="8F9E29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7'!$W$6:$W$22</c:f>
              <c:strCache>
                <c:ptCount val="17"/>
                <c:pt idx="4">
                  <c:v>North West England</c:v>
                </c:pt>
                <c:pt idx="5">
                  <c:v>North East England</c:v>
                </c:pt>
                <c:pt idx="6">
                  <c:v>Yorkshire and the Humber</c:v>
                </c:pt>
                <c:pt idx="7">
                  <c:v>East Midlands</c:v>
                </c:pt>
                <c:pt idx="8">
                  <c:v>East England</c:v>
                </c:pt>
                <c:pt idx="9">
                  <c:v>South East and London</c:v>
                </c:pt>
                <c:pt idx="10">
                  <c:v>South West England</c:v>
                </c:pt>
                <c:pt idx="11">
                  <c:v>West Midlands</c:v>
                </c:pt>
                <c:pt idx="12">
                  <c:v>North Scotland</c:v>
                </c:pt>
                <c:pt idx="13">
                  <c:v>North East Scotland</c:v>
                </c:pt>
                <c:pt idx="14">
                  <c:v>East Scotland</c:v>
                </c:pt>
                <c:pt idx="15">
                  <c:v>South Scotland</c:v>
                </c:pt>
                <c:pt idx="16">
                  <c:v>West Scotland</c:v>
                </c:pt>
              </c:strCache>
            </c:strRef>
          </c:cat>
          <c:val>
            <c:numRef>
              <c:f>'Table 7'!$Y$6:$Y$22</c:f>
              <c:numCache>
                <c:formatCode>General</c:formatCode>
                <c:ptCount val="17"/>
                <c:pt idx="4">
                  <c:v>15.573579283160299</c:v>
                </c:pt>
                <c:pt idx="5">
                  <c:v>5.21539298276564</c:v>
                </c:pt>
                <c:pt idx="6">
                  <c:v>10.8464060676722</c:v>
                </c:pt>
                <c:pt idx="7">
                  <c:v>15.1269455368412</c:v>
                </c:pt>
                <c:pt idx="8">
                  <c:v>29.068569881537901</c:v>
                </c:pt>
                <c:pt idx="9">
                  <c:v>42.372643003256094</c:v>
                </c:pt>
                <c:pt idx="10">
                  <c:v>15.908530517964401</c:v>
                </c:pt>
                <c:pt idx="11">
                  <c:v>15.851232421713499</c:v>
                </c:pt>
                <c:pt idx="12">
                  <c:v>0</c:v>
                </c:pt>
                <c:pt idx="13">
                  <c:v>2.1265717838560301</c:v>
                </c:pt>
                <c:pt idx="14">
                  <c:v>3.19157403400086</c:v>
                </c:pt>
                <c:pt idx="15">
                  <c:v>6.0381418427673701</c:v>
                </c:pt>
                <c:pt idx="16">
                  <c:v>2.12387446510435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8012928"/>
        <c:axId val="28014464"/>
      </c:barChart>
      <c:barChart>
        <c:barDir val="bar"/>
        <c:grouping val="stacked"/>
        <c:varyColors val="0"/>
        <c:ser>
          <c:idx val="6"/>
          <c:order val="1"/>
          <c:invertIfNegative val="0"/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cat>
            <c:strRef>
              <c:f>'Table 7'!$Z$6:$Z$22</c:f>
              <c:strCache>
                <c:ptCount val="17"/>
                <c:pt idx="13">
                  <c:v>Wales</c:v>
                </c:pt>
                <c:pt idx="14">
                  <c:v>Scotland</c:v>
                </c:pt>
                <c:pt idx="15">
                  <c:v>England</c:v>
                </c:pt>
                <c:pt idx="16">
                  <c:v>Great Britain</c:v>
                </c:pt>
              </c:strCache>
            </c:strRef>
          </c:cat>
          <c:val>
            <c:numRef>
              <c:f>'Table 7'!$AD$6:$AD$22</c:f>
              <c:numCache>
                <c:formatCode>General</c:formatCode>
                <c:ptCount val="17"/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</c:ser>
        <c:ser>
          <c:idx val="3"/>
          <c:order val="4"/>
          <c:tx>
            <c:strRef>
              <c:f>'Table 7'!$AA$4</c:f>
              <c:strCache>
                <c:ptCount val="1"/>
                <c:pt idx="0">
                  <c:v>NFI woodland</c:v>
                </c:pt>
              </c:strCache>
            </c:strRef>
          </c:tx>
          <c:spPr>
            <a:solidFill>
              <a:srgbClr val="1D6D5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7'!$Z$6:$Z$22</c:f>
              <c:strCache>
                <c:ptCount val="17"/>
                <c:pt idx="13">
                  <c:v>Wales</c:v>
                </c:pt>
                <c:pt idx="14">
                  <c:v>Scotland</c:v>
                </c:pt>
                <c:pt idx="15">
                  <c:v>England</c:v>
                </c:pt>
                <c:pt idx="16">
                  <c:v>Great Britain</c:v>
                </c:pt>
              </c:strCache>
            </c:strRef>
          </c:cat>
          <c:val>
            <c:numRef>
              <c:f>'Table 7'!$AA$6:$AA$22</c:f>
              <c:numCache>
                <c:formatCode>General</c:formatCode>
                <c:ptCount val="17"/>
                <c:pt idx="13" formatCode="#,##0.0;\-#,##0.0;&quot;-&quot;">
                  <c:v>9.0628923680162732</c:v>
                </c:pt>
                <c:pt idx="14" formatCode="#,##0.0;\-#,##0.0;&quot;-&quot;">
                  <c:v>16.037086004015599</c:v>
                </c:pt>
                <c:pt idx="15" formatCode="#,##0.0;\-#,##0.0;&quot;-&quot;">
                  <c:v>65.120974978960177</c:v>
                </c:pt>
                <c:pt idx="16" formatCode="#,##0.0;\-#,##0.0;&quot;-&quot;">
                  <c:v>90.221953350992052</c:v>
                </c:pt>
              </c:numCache>
            </c:numRef>
          </c:val>
        </c:ser>
        <c:ser>
          <c:idx val="4"/>
          <c:order val="5"/>
          <c:tx>
            <c:strRef>
              <c:f>'Table 7'!$AB$4</c:f>
              <c:strCache>
                <c:ptCount val="1"/>
                <c:pt idx="0">
                  <c:v>Tree cover outside woodland</c:v>
                </c:pt>
              </c:strCache>
            </c:strRef>
          </c:tx>
          <c:spPr>
            <a:solidFill>
              <a:srgbClr val="8F9E29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7'!$Z$6:$Z$22</c:f>
              <c:strCache>
                <c:ptCount val="17"/>
                <c:pt idx="13">
                  <c:v>Wales</c:v>
                </c:pt>
                <c:pt idx="14">
                  <c:v>Scotland</c:v>
                </c:pt>
                <c:pt idx="15">
                  <c:v>England</c:v>
                </c:pt>
                <c:pt idx="16">
                  <c:v>Great Britain</c:v>
                </c:pt>
              </c:strCache>
            </c:strRef>
          </c:cat>
          <c:val>
            <c:numRef>
              <c:f>'Table 7'!$AB$6:$AB$22</c:f>
              <c:numCache>
                <c:formatCode>General</c:formatCode>
                <c:ptCount val="17"/>
                <c:pt idx="13" formatCode="#,##0.0;\-#,##0.0;&quot;-&quot;">
                  <c:v>32.817171042617304</c:v>
                </c:pt>
                <c:pt idx="14" formatCode="#,##0.0;\-#,##0.0;&quot;-&quot;">
                  <c:v>13.480162125728601</c:v>
                </c:pt>
                <c:pt idx="15" formatCode="#,##0.0;\-#,##0.0;&quot;-&quot;">
                  <c:v>149.963299694911</c:v>
                </c:pt>
                <c:pt idx="16" formatCode="#,##0.0;\-#,##0.0;&quot;-&quot;">
                  <c:v>196.260632863257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8018560"/>
        <c:axId val="28016640"/>
      </c:barChart>
      <c:catAx>
        <c:axId val="28012928"/>
        <c:scaling>
          <c:orientation val="maxMin"/>
        </c:scaling>
        <c:delete val="0"/>
        <c:axPos val="l"/>
        <c:majorTickMark val="none"/>
        <c:minorTickMark val="none"/>
        <c:tickLblPos val="none"/>
        <c:crossAx val="28014464"/>
        <c:crosses val="autoZero"/>
        <c:auto val="1"/>
        <c:lblAlgn val="ctr"/>
        <c:lblOffset val="100"/>
        <c:noMultiLvlLbl val="0"/>
      </c:catAx>
      <c:valAx>
        <c:axId val="2801446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b="0" baseline="0"/>
                  <a:t>Region a</a:t>
                </a:r>
                <a:r>
                  <a:rPr lang="en-US" b="0"/>
                  <a:t>rea (thousands of hectares)</a:t>
                </a:r>
              </a:p>
            </c:rich>
          </c:tx>
          <c:layout>
            <c:manualLayout>
              <c:xMode val="edge"/>
              <c:yMode val="edge"/>
              <c:x val="0.46279313547345041"/>
              <c:y val="0.91577015137258788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28012928"/>
        <c:crosses val="max"/>
        <c:crossBetween val="between"/>
      </c:valAx>
      <c:valAx>
        <c:axId val="28016640"/>
        <c:scaling>
          <c:orientation val="minMax"/>
          <c:max val="300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 sz="1100" b="0" i="0" baseline="0">
                    <a:effectLst/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rPr>
                  <a:t>Country area (thousands of hectares)</a:t>
                </a:r>
                <a:endParaRPr lang="en-GB" sz="1100">
                  <a:effectLst/>
                  <a:latin typeface="Verdana" panose="020B0604030504040204" pitchFamily="34" charset="0"/>
                  <a:ea typeface="Verdana" panose="020B0604030504040204" pitchFamily="34" charset="0"/>
                  <a:cs typeface="Verdana" panose="020B0604030504040204" pitchFamily="34" charset="0"/>
                </a:endParaRPr>
              </a:p>
              <a:p>
                <a:pPr>
                  <a:defRPr/>
                </a:pPr>
                <a:endParaRPr lang="en-GB" sz="110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8018560"/>
        <c:crosses val="max"/>
        <c:crossBetween val="between"/>
      </c:valAx>
      <c:catAx>
        <c:axId val="28018560"/>
        <c:scaling>
          <c:orientation val="minMax"/>
        </c:scaling>
        <c:delete val="1"/>
        <c:axPos val="l"/>
        <c:majorTickMark val="out"/>
        <c:minorTickMark val="none"/>
        <c:tickLblPos val="nextTo"/>
        <c:crossAx val="28016640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3138774952146568"/>
          <c:y val="0.95146467244358279"/>
          <c:w val="0.50578913484870991"/>
          <c:h val="4.8535327556417256E-2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en-US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'Table 8'!$D$4</c:f>
              <c:strCache>
                <c:ptCount val="1"/>
                <c:pt idx="0">
                  <c:v>Small woods</c:v>
                </c:pt>
              </c:strCache>
            </c:strRef>
          </c:tx>
          <c:spPr>
            <a:solidFill>
              <a:srgbClr val="319E75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8'!$B$6:$B$17</c:f>
              <c:strCache>
                <c:ptCount val="12"/>
                <c:pt idx="0">
                  <c:v>Great Britain</c:v>
                </c:pt>
                <c:pt idx="1">
                  <c:v>Rural</c:v>
                </c:pt>
                <c:pt idx="2">
                  <c:v>Urban</c:v>
                </c:pt>
                <c:pt idx="3">
                  <c:v>England</c:v>
                </c:pt>
                <c:pt idx="4">
                  <c:v>Rural</c:v>
                </c:pt>
                <c:pt idx="5">
                  <c:v>Urban</c:v>
                </c:pt>
                <c:pt idx="6">
                  <c:v>Scotland</c:v>
                </c:pt>
                <c:pt idx="7">
                  <c:v>Rural</c:v>
                </c:pt>
                <c:pt idx="8">
                  <c:v>Urban</c:v>
                </c:pt>
                <c:pt idx="9">
                  <c:v>Wales</c:v>
                </c:pt>
                <c:pt idx="10">
                  <c:v>Rural</c:v>
                </c:pt>
                <c:pt idx="11">
                  <c:v>Urban</c:v>
                </c:pt>
              </c:strCache>
            </c:strRef>
          </c:cat>
          <c:val>
            <c:numRef>
              <c:f>'Table 8'!$D$6:$D$17</c:f>
              <c:numCache>
                <c:formatCode>#,##0.0;\-#,##0.0;"-"</c:formatCode>
                <c:ptCount val="12"/>
                <c:pt idx="0">
                  <c:v>390.20423362017641</c:v>
                </c:pt>
                <c:pt idx="1">
                  <c:v>316.481570941315</c:v>
                </c:pt>
                <c:pt idx="2">
                  <c:v>73.722662678861397</c:v>
                </c:pt>
                <c:pt idx="3">
                  <c:v>294.8315187413462</c:v>
                </c:pt>
                <c:pt idx="4">
                  <c:v>237.995126515691</c:v>
                </c:pt>
                <c:pt idx="5">
                  <c:v>56.836392225655203</c:v>
                </c:pt>
                <c:pt idx="6">
                  <c:v>46.2139768543773</c:v>
                </c:pt>
                <c:pt idx="7">
                  <c:v>40.9819649499291</c:v>
                </c:pt>
                <c:pt idx="8">
                  <c:v>5.2320119044481999</c:v>
                </c:pt>
                <c:pt idx="9">
                  <c:v>49.158738024452802</c:v>
                </c:pt>
                <c:pt idx="10">
                  <c:v>37.504479475694801</c:v>
                </c:pt>
                <c:pt idx="11">
                  <c:v>11.654258548757999</c:v>
                </c:pt>
              </c:numCache>
            </c:numRef>
          </c:val>
        </c:ser>
        <c:ser>
          <c:idx val="1"/>
          <c:order val="1"/>
          <c:tx>
            <c:strRef>
              <c:f>'Table 8'!$F$4</c:f>
              <c:strCache>
                <c:ptCount val="1"/>
                <c:pt idx="0">
                  <c:v>Groups of trees</c:v>
                </c:pt>
              </c:strCache>
            </c:strRef>
          </c:tx>
          <c:spPr>
            <a:solidFill>
              <a:srgbClr val="9CD42B"/>
            </a:solidFill>
            <a:ln>
              <a:solidFill>
                <a:schemeClr val="bg1"/>
              </a:solidFill>
            </a:ln>
          </c:spPr>
          <c:invertIfNegative val="0"/>
          <c:val>
            <c:numRef>
              <c:f>'Table 8'!$F$6:$F$17</c:f>
              <c:numCache>
                <c:formatCode>#,##0.0;\-#,##0.0;"-"</c:formatCode>
                <c:ptCount val="12"/>
                <c:pt idx="0">
                  <c:v>255.42086898836823</c:v>
                </c:pt>
                <c:pt idx="1">
                  <c:v>165.07381352920501</c:v>
                </c:pt>
                <c:pt idx="2">
                  <c:v>90.347055459163201</c:v>
                </c:pt>
                <c:pt idx="3">
                  <c:v>192.57351738029979</c:v>
                </c:pt>
                <c:pt idx="4">
                  <c:v>125.240125997463</c:v>
                </c:pt>
                <c:pt idx="5">
                  <c:v>67.333391382836794</c:v>
                </c:pt>
                <c:pt idx="6">
                  <c:v>29.452749575092533</c:v>
                </c:pt>
                <c:pt idx="7">
                  <c:v>22.7221010195424</c:v>
                </c:pt>
                <c:pt idx="8">
                  <c:v>6.7306485555501308</c:v>
                </c:pt>
                <c:pt idx="9">
                  <c:v>33.394602032975897</c:v>
                </c:pt>
                <c:pt idx="10">
                  <c:v>17.1115865121997</c:v>
                </c:pt>
                <c:pt idx="11">
                  <c:v>16.2830155207762</c:v>
                </c:pt>
              </c:numCache>
            </c:numRef>
          </c:val>
        </c:ser>
        <c:ser>
          <c:idx val="3"/>
          <c:order val="2"/>
          <c:tx>
            <c:strRef>
              <c:f>'Table 8'!$H$4</c:f>
              <c:strCache>
                <c:ptCount val="1"/>
                <c:pt idx="0">
                  <c:v>Lone trees</c:v>
                </c:pt>
              </c:strCache>
            </c:strRef>
          </c:tx>
          <c:spPr>
            <a:solidFill>
              <a:srgbClr val="887044"/>
            </a:solidFill>
            <a:ln>
              <a:solidFill>
                <a:schemeClr val="bg1"/>
              </a:solidFill>
            </a:ln>
          </c:spPr>
          <c:invertIfNegative val="0"/>
          <c:val>
            <c:numRef>
              <c:f>'Table 8'!$H$6:$H$17</c:f>
              <c:numCache>
                <c:formatCode>#,##0.0;\-#,##0.0;"-"</c:formatCode>
                <c:ptCount val="12"/>
                <c:pt idx="0">
                  <c:v>97.132285712035596</c:v>
                </c:pt>
                <c:pt idx="1">
                  <c:v>64.334450018238797</c:v>
                </c:pt>
                <c:pt idx="2">
                  <c:v>32.797835693796799</c:v>
                </c:pt>
                <c:pt idx="3">
                  <c:v>78.154616147641505</c:v>
                </c:pt>
                <c:pt idx="4">
                  <c:v>51.986692982458102</c:v>
                </c:pt>
                <c:pt idx="5">
                  <c:v>26.167923165183403</c:v>
                </c:pt>
                <c:pt idx="6">
                  <c:v>8.9237748127901799</c:v>
                </c:pt>
                <c:pt idx="7">
                  <c:v>7.3372301977354404</c:v>
                </c:pt>
                <c:pt idx="8">
                  <c:v>1.58654461505474</c:v>
                </c:pt>
                <c:pt idx="9">
                  <c:v>10.05389475160392</c:v>
                </c:pt>
                <c:pt idx="10">
                  <c:v>5.0105268380452497</c:v>
                </c:pt>
                <c:pt idx="11">
                  <c:v>5.0433679135586695</c:v>
                </c:pt>
              </c:numCache>
            </c:numRef>
          </c:val>
        </c:ser>
        <c:ser>
          <c:idx val="4"/>
          <c:order val="3"/>
          <c:tx>
            <c:strRef>
              <c:f>'Table 8'!$M$4</c:f>
              <c:strCache>
                <c:ptCount val="1"/>
              </c:strCache>
            </c:strRef>
          </c:tx>
          <c:spPr>
            <a:noFill/>
          </c:spPr>
          <c:invertIfNegative val="0"/>
          <c:val>
            <c:numRef>
              <c:f>'Table 8'!$M$6:$M$17</c:f>
              <c:numCache>
                <c:formatCode>General</c:formatCod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8650496"/>
        <c:axId val="28652672"/>
      </c:barChart>
      <c:catAx>
        <c:axId val="28650496"/>
        <c:scaling>
          <c:orientation val="maxMin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Country</a:t>
                </a:r>
                <a:r>
                  <a:rPr lang="en-US" baseline="0"/>
                  <a:t> and l</a:t>
                </a:r>
                <a:r>
                  <a:rPr lang="en-US"/>
                  <a:t>and category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28652672"/>
        <c:crosses val="autoZero"/>
        <c:auto val="1"/>
        <c:lblAlgn val="ctr"/>
        <c:lblOffset val="100"/>
        <c:noMultiLvlLbl val="0"/>
      </c:catAx>
      <c:valAx>
        <c:axId val="28652672"/>
        <c:scaling>
          <c:orientation val="minMax"/>
          <c:max val="80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Area (thousands of hectares)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crossAx val="28650496"/>
        <c:crosses val="max"/>
        <c:crossBetween val="between"/>
      </c:valAx>
    </c:plotArea>
    <c:legend>
      <c:legendPos val="b"/>
      <c:legendEntry>
        <c:idx val="3"/>
        <c:txPr>
          <a:bodyPr/>
          <a:lstStyle/>
          <a:p>
            <a:pPr rtl="0">
              <a:defRPr sz="1800"/>
            </a:pPr>
            <a:endParaRPr lang="en-US"/>
          </a:p>
        </c:txPr>
      </c:legendEntry>
      <c:layout>
        <c:manualLayout>
          <c:xMode val="edge"/>
          <c:yMode val="edge"/>
          <c:x val="0.19042748348006949"/>
          <c:y val="0.92953052664899305"/>
          <c:w val="0.69297604206365093"/>
          <c:h val="5.7906659280655241E-2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en-US"/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'Table 8'!$D$4</c:f>
              <c:strCache>
                <c:ptCount val="1"/>
                <c:pt idx="0">
                  <c:v>Small woods</c:v>
                </c:pt>
              </c:strCache>
            </c:strRef>
          </c:tx>
          <c:spPr>
            <a:solidFill>
              <a:srgbClr val="074F28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8'!$B$6:$B$17</c:f>
              <c:strCache>
                <c:ptCount val="12"/>
                <c:pt idx="0">
                  <c:v>Great Britain</c:v>
                </c:pt>
                <c:pt idx="1">
                  <c:v>Rural</c:v>
                </c:pt>
                <c:pt idx="2">
                  <c:v>Urban</c:v>
                </c:pt>
                <c:pt idx="3">
                  <c:v>England</c:v>
                </c:pt>
                <c:pt idx="4">
                  <c:v>Rural</c:v>
                </c:pt>
                <c:pt idx="5">
                  <c:v>Urban</c:v>
                </c:pt>
                <c:pt idx="6">
                  <c:v>Scotland</c:v>
                </c:pt>
                <c:pt idx="7">
                  <c:v>Rural</c:v>
                </c:pt>
                <c:pt idx="8">
                  <c:v>Urban</c:v>
                </c:pt>
                <c:pt idx="9">
                  <c:v>Wales</c:v>
                </c:pt>
                <c:pt idx="10">
                  <c:v>Rural</c:v>
                </c:pt>
                <c:pt idx="11">
                  <c:v>Urban</c:v>
                </c:pt>
              </c:strCache>
            </c:strRef>
          </c:cat>
          <c:val>
            <c:numRef>
              <c:f>'Table 8'!$D$6:$D$17</c:f>
              <c:numCache>
                <c:formatCode>#,##0.0;\-#,##0.0;"-"</c:formatCode>
                <c:ptCount val="12"/>
                <c:pt idx="0">
                  <c:v>390.20423362017641</c:v>
                </c:pt>
                <c:pt idx="1">
                  <c:v>316.481570941315</c:v>
                </c:pt>
                <c:pt idx="2">
                  <c:v>73.722662678861397</c:v>
                </c:pt>
                <c:pt idx="3">
                  <c:v>294.8315187413462</c:v>
                </c:pt>
                <c:pt idx="4">
                  <c:v>237.995126515691</c:v>
                </c:pt>
                <c:pt idx="5">
                  <c:v>56.836392225655203</c:v>
                </c:pt>
                <c:pt idx="6">
                  <c:v>46.2139768543773</c:v>
                </c:pt>
                <c:pt idx="7">
                  <c:v>40.9819649499291</c:v>
                </c:pt>
                <c:pt idx="8">
                  <c:v>5.2320119044481999</c:v>
                </c:pt>
                <c:pt idx="9">
                  <c:v>49.158738024452802</c:v>
                </c:pt>
                <c:pt idx="10">
                  <c:v>37.504479475694801</c:v>
                </c:pt>
                <c:pt idx="11">
                  <c:v>11.654258548757999</c:v>
                </c:pt>
              </c:numCache>
            </c:numRef>
          </c:val>
        </c:ser>
        <c:ser>
          <c:idx val="1"/>
          <c:order val="1"/>
          <c:tx>
            <c:strRef>
              <c:f>'Table 8'!$F$4</c:f>
              <c:strCache>
                <c:ptCount val="1"/>
                <c:pt idx="0">
                  <c:v>Groups of trees</c:v>
                </c:pt>
              </c:strCache>
            </c:strRef>
          </c:tx>
          <c:spPr>
            <a:solidFill>
              <a:srgbClr val="80B79E"/>
            </a:solidFill>
            <a:ln>
              <a:solidFill>
                <a:schemeClr val="bg1"/>
              </a:solidFill>
            </a:ln>
          </c:spPr>
          <c:invertIfNegative val="0"/>
          <c:val>
            <c:numRef>
              <c:f>'Table 8'!$F$6:$F$17</c:f>
              <c:numCache>
                <c:formatCode>#,##0.0;\-#,##0.0;"-"</c:formatCode>
                <c:ptCount val="12"/>
                <c:pt idx="0">
                  <c:v>255.42086898836823</c:v>
                </c:pt>
                <c:pt idx="1">
                  <c:v>165.07381352920501</c:v>
                </c:pt>
                <c:pt idx="2">
                  <c:v>90.347055459163201</c:v>
                </c:pt>
                <c:pt idx="3">
                  <c:v>192.57351738029979</c:v>
                </c:pt>
                <c:pt idx="4">
                  <c:v>125.240125997463</c:v>
                </c:pt>
                <c:pt idx="5">
                  <c:v>67.333391382836794</c:v>
                </c:pt>
                <c:pt idx="6">
                  <c:v>29.452749575092533</c:v>
                </c:pt>
                <c:pt idx="7">
                  <c:v>22.7221010195424</c:v>
                </c:pt>
                <c:pt idx="8">
                  <c:v>6.7306485555501308</c:v>
                </c:pt>
                <c:pt idx="9">
                  <c:v>33.394602032975897</c:v>
                </c:pt>
                <c:pt idx="10">
                  <c:v>17.1115865121997</c:v>
                </c:pt>
                <c:pt idx="11">
                  <c:v>16.2830155207762</c:v>
                </c:pt>
              </c:numCache>
            </c:numRef>
          </c:val>
        </c:ser>
        <c:ser>
          <c:idx val="2"/>
          <c:order val="2"/>
          <c:tx>
            <c:strRef>
              <c:f>'Table 1'!#REF!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val>
            <c:numRef>
              <c:f>'Table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3"/>
          <c:tx>
            <c:strRef>
              <c:f>'Table 8'!$H$4</c:f>
              <c:strCache>
                <c:ptCount val="1"/>
                <c:pt idx="0">
                  <c:v>Lone trees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val>
            <c:numRef>
              <c:f>'Table 8'!$H$6:$H$17</c:f>
              <c:numCache>
                <c:formatCode>#,##0.0;\-#,##0.0;"-"</c:formatCode>
                <c:ptCount val="12"/>
                <c:pt idx="0">
                  <c:v>97.132285712035596</c:v>
                </c:pt>
                <c:pt idx="1">
                  <c:v>64.334450018238797</c:v>
                </c:pt>
                <c:pt idx="2">
                  <c:v>32.797835693796799</c:v>
                </c:pt>
                <c:pt idx="3">
                  <c:v>78.154616147641505</c:v>
                </c:pt>
                <c:pt idx="4">
                  <c:v>51.986692982458102</c:v>
                </c:pt>
                <c:pt idx="5">
                  <c:v>26.167923165183403</c:v>
                </c:pt>
                <c:pt idx="6">
                  <c:v>8.9237748127901799</c:v>
                </c:pt>
                <c:pt idx="7">
                  <c:v>7.3372301977354404</c:v>
                </c:pt>
                <c:pt idx="8">
                  <c:v>1.58654461505474</c:v>
                </c:pt>
                <c:pt idx="9">
                  <c:v>10.05389475160392</c:v>
                </c:pt>
                <c:pt idx="10">
                  <c:v>5.0105268380452497</c:v>
                </c:pt>
                <c:pt idx="11">
                  <c:v>5.0433679135586695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8427776"/>
        <c:axId val="28429696"/>
      </c:barChart>
      <c:catAx>
        <c:axId val="28427776"/>
        <c:scaling>
          <c:orientation val="maxMin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Land category by country</a:t>
                </a:r>
              </a:p>
            </c:rich>
          </c:tx>
          <c:overlay val="0"/>
        </c:title>
        <c:majorTickMark val="out"/>
        <c:minorTickMark val="none"/>
        <c:tickLblPos val="nextTo"/>
        <c:crossAx val="28429696"/>
        <c:crosses val="autoZero"/>
        <c:auto val="1"/>
        <c:lblAlgn val="ctr"/>
        <c:lblOffset val="100"/>
        <c:noMultiLvlLbl val="0"/>
      </c:catAx>
      <c:valAx>
        <c:axId val="2842969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Area (thousands of hectares)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28427776"/>
        <c:crosses val="max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39908362562146"/>
          <c:y val="2.3031825795644893E-2"/>
          <c:w val="0.80791718611055485"/>
          <c:h val="0.3754827286036481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'Table 9'!$C$4</c:f>
              <c:strCache>
                <c:ptCount val="1"/>
                <c:pt idx="0">
                  <c:v>Small woods</c:v>
                </c:pt>
              </c:strCache>
            </c:strRef>
          </c:tx>
          <c:spPr>
            <a:solidFill>
              <a:srgbClr val="319E75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9'!$B$6:$B$9</c:f>
              <c:strCache>
                <c:ptCount val="4"/>
                <c:pt idx="0">
                  <c:v>Great Britain</c:v>
                </c:pt>
                <c:pt idx="1">
                  <c:v>England</c:v>
                </c:pt>
                <c:pt idx="2">
                  <c:v>Scotland</c:v>
                </c:pt>
                <c:pt idx="3">
                  <c:v>Wales</c:v>
                </c:pt>
              </c:strCache>
            </c:strRef>
          </c:cat>
          <c:val>
            <c:numRef>
              <c:f>'Table 9'!$C$6:$C$9</c:f>
              <c:numCache>
                <c:formatCode>#,##0;\-#,##0;"-"</c:formatCode>
                <c:ptCount val="4"/>
                <c:pt idx="0">
                  <c:v>3465.3830469602299</c:v>
                </c:pt>
                <c:pt idx="1">
                  <c:v>2799.6051417825247</c:v>
                </c:pt>
                <c:pt idx="2">
                  <c:v>201.89120022649399</c:v>
                </c:pt>
                <c:pt idx="3">
                  <c:v>463.88670495121119</c:v>
                </c:pt>
              </c:numCache>
            </c:numRef>
          </c:val>
        </c:ser>
        <c:ser>
          <c:idx val="1"/>
          <c:order val="1"/>
          <c:tx>
            <c:strRef>
              <c:f>'Table 9'!$E$4</c:f>
              <c:strCache>
                <c:ptCount val="1"/>
                <c:pt idx="0">
                  <c:v>Groups of trees</c:v>
                </c:pt>
              </c:strCache>
            </c:strRef>
          </c:tx>
          <c:spPr>
            <a:solidFill>
              <a:srgbClr val="9CD42B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9'!$B$6:$B$9</c:f>
              <c:strCache>
                <c:ptCount val="4"/>
                <c:pt idx="0">
                  <c:v>Great Britain</c:v>
                </c:pt>
                <c:pt idx="1">
                  <c:v>England</c:v>
                </c:pt>
                <c:pt idx="2">
                  <c:v>Scotland</c:v>
                </c:pt>
                <c:pt idx="3">
                  <c:v>Wales</c:v>
                </c:pt>
              </c:strCache>
            </c:strRef>
          </c:cat>
          <c:val>
            <c:numRef>
              <c:f>'Table 9'!$E$6:$E$9</c:f>
              <c:numCache>
                <c:formatCode>#,##0;\-#,##0;"-"</c:formatCode>
                <c:ptCount val="4"/>
                <c:pt idx="0">
                  <c:v>11602.238507667995</c:v>
                </c:pt>
                <c:pt idx="1">
                  <c:v>7324.1513331935112</c:v>
                </c:pt>
                <c:pt idx="2">
                  <c:v>3479.0306194008217</c:v>
                </c:pt>
                <c:pt idx="3">
                  <c:v>799.05655507366146</c:v>
                </c:pt>
              </c:numCache>
            </c:numRef>
          </c:val>
        </c:ser>
        <c:ser>
          <c:idx val="3"/>
          <c:order val="2"/>
          <c:tx>
            <c:strRef>
              <c:f>'Table 9'!$G$4</c:f>
              <c:strCache>
                <c:ptCount val="1"/>
                <c:pt idx="0">
                  <c:v>Lone trees</c:v>
                </c:pt>
              </c:strCache>
            </c:strRef>
          </c:tx>
          <c:spPr>
            <a:solidFill>
              <a:srgbClr val="887044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9'!$B$6:$B$9</c:f>
              <c:strCache>
                <c:ptCount val="4"/>
                <c:pt idx="0">
                  <c:v>Great Britain</c:v>
                </c:pt>
                <c:pt idx="1">
                  <c:v>England</c:v>
                </c:pt>
                <c:pt idx="2">
                  <c:v>Scotland</c:v>
                </c:pt>
                <c:pt idx="3">
                  <c:v>Wales</c:v>
                </c:pt>
              </c:strCache>
            </c:strRef>
          </c:cat>
          <c:val>
            <c:numRef>
              <c:f>'Table 9'!$G$6:$G$9</c:f>
              <c:numCache>
                <c:formatCode>#,##0;\-#,##0;"-"</c:formatCode>
                <c:ptCount val="4"/>
                <c:pt idx="0">
                  <c:v>30091.840733235953</c:v>
                </c:pt>
                <c:pt idx="1">
                  <c:v>22176.737190345921</c:v>
                </c:pt>
                <c:pt idx="2">
                  <c:v>6359.2565634175307</c:v>
                </c:pt>
                <c:pt idx="3">
                  <c:v>1555.846979472499</c:v>
                </c:pt>
              </c:numCache>
            </c:numRef>
          </c:val>
        </c:ser>
        <c:ser>
          <c:idx val="4"/>
          <c:order val="3"/>
          <c:tx>
            <c:strRef>
              <c:f>'Table 9'!$L$4</c:f>
              <c:strCache>
                <c:ptCount val="1"/>
              </c:strCache>
            </c:strRef>
          </c:tx>
          <c:spPr>
            <a:noFill/>
          </c:spPr>
          <c:invertIfNegative val="0"/>
          <c:val>
            <c:numRef>
              <c:f>'Table 9'!$L$6:$L$9</c:f>
              <c:numCache>
                <c:formatCode>General</c:formatCod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8580096"/>
        <c:axId val="28598272"/>
      </c:barChart>
      <c:catAx>
        <c:axId val="28580096"/>
        <c:scaling>
          <c:orientation val="maxMin"/>
        </c:scaling>
        <c:delete val="0"/>
        <c:axPos val="l"/>
        <c:majorTickMark val="out"/>
        <c:minorTickMark val="none"/>
        <c:tickLblPos val="nextTo"/>
        <c:crossAx val="28598272"/>
        <c:crosses val="autoZero"/>
        <c:auto val="1"/>
        <c:lblAlgn val="ctr"/>
        <c:lblOffset val="100"/>
        <c:noMultiLvlLbl val="0"/>
      </c:catAx>
      <c:valAx>
        <c:axId val="2859827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No. of features (thousands)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crossAx val="28580096"/>
        <c:crosses val="max"/>
        <c:crossBetween val="between"/>
      </c:valAx>
    </c:plotArea>
    <c:legend>
      <c:legendPos val="b"/>
      <c:legendEntry>
        <c:idx val="3"/>
        <c:txPr>
          <a:bodyPr/>
          <a:lstStyle/>
          <a:p>
            <a:pPr rtl="0">
              <a:defRPr sz="1800"/>
            </a:pPr>
            <a:endParaRPr lang="en-US"/>
          </a:p>
        </c:txPr>
      </c:legendEntry>
      <c:layout>
        <c:manualLayout>
          <c:xMode val="edge"/>
          <c:yMode val="edge"/>
          <c:x val="0.19042748348006949"/>
          <c:y val="0.49401963887679867"/>
          <c:w val="0.69297604206365093"/>
          <c:h val="5.7906659280655241E-2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en-US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509428629113668"/>
          <c:y val="8.4237607091566385E-2"/>
          <c:w val="0.76488937344370422"/>
          <c:h val="0.79123557668498989"/>
        </c:manualLayout>
      </c:layout>
      <c:barChart>
        <c:barDir val="bar"/>
        <c:grouping val="stacked"/>
        <c:varyColors val="0"/>
        <c:ser>
          <c:idx val="5"/>
          <c:order val="0"/>
          <c:invertIfNegative val="0"/>
          <c:dLbls>
            <c:txPr>
              <a:bodyPr/>
              <a:lstStyle/>
              <a:p>
                <a:pPr>
                  <a:defRPr sz="1050"/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cat>
            <c:strRef>
              <c:f>'Table 11'!$AI$6:$AI$22</c:f>
              <c:strCache>
                <c:ptCount val="17"/>
                <c:pt idx="4">
                  <c:v>North West England</c:v>
                </c:pt>
                <c:pt idx="5">
                  <c:v>North East England</c:v>
                </c:pt>
                <c:pt idx="6">
                  <c:v>Yorkshire and the Humber</c:v>
                </c:pt>
                <c:pt idx="7">
                  <c:v>East Midlands</c:v>
                </c:pt>
                <c:pt idx="8">
                  <c:v>East England</c:v>
                </c:pt>
                <c:pt idx="9">
                  <c:v>South East and London</c:v>
                </c:pt>
                <c:pt idx="10">
                  <c:v>South West England</c:v>
                </c:pt>
                <c:pt idx="11">
                  <c:v>West Midlands</c:v>
                </c:pt>
                <c:pt idx="12">
                  <c:v>North Scotland</c:v>
                </c:pt>
                <c:pt idx="13">
                  <c:v>North East Scotland</c:v>
                </c:pt>
                <c:pt idx="14">
                  <c:v>East Scotland</c:v>
                </c:pt>
                <c:pt idx="15">
                  <c:v>South Scotland</c:v>
                </c:pt>
                <c:pt idx="16">
                  <c:v>West Scotland</c:v>
                </c:pt>
              </c:strCache>
            </c:strRef>
          </c:cat>
          <c:val>
            <c:numRef>
              <c:f>'Table 11'!$AO$6:$AO$22</c:f>
              <c:numCache>
                <c:formatCode>General</c:formatCode>
                <c:ptCount val="17"/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</c:ser>
        <c:ser>
          <c:idx val="1"/>
          <c:order val="2"/>
          <c:tx>
            <c:strRef>
              <c:f>'Table 11'!$AJ$4</c:f>
              <c:strCache>
                <c:ptCount val="1"/>
                <c:pt idx="0">
                  <c:v>Linear small woods</c:v>
                </c:pt>
              </c:strCache>
            </c:strRef>
          </c:tx>
          <c:spPr>
            <a:solidFill>
              <a:srgbClr val="319E75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11'!$AI$6:$AI$22</c:f>
              <c:strCache>
                <c:ptCount val="17"/>
                <c:pt idx="4">
                  <c:v>North West England</c:v>
                </c:pt>
                <c:pt idx="5">
                  <c:v>North East England</c:v>
                </c:pt>
                <c:pt idx="6">
                  <c:v>Yorkshire and the Humber</c:v>
                </c:pt>
                <c:pt idx="7">
                  <c:v>East Midlands</c:v>
                </c:pt>
                <c:pt idx="8">
                  <c:v>East England</c:v>
                </c:pt>
                <c:pt idx="9">
                  <c:v>South East and London</c:v>
                </c:pt>
                <c:pt idx="10">
                  <c:v>South West England</c:v>
                </c:pt>
                <c:pt idx="11">
                  <c:v>West Midlands</c:v>
                </c:pt>
                <c:pt idx="12">
                  <c:v>North Scotland</c:v>
                </c:pt>
                <c:pt idx="13">
                  <c:v>North East Scotland</c:v>
                </c:pt>
                <c:pt idx="14">
                  <c:v>East Scotland</c:v>
                </c:pt>
                <c:pt idx="15">
                  <c:v>South Scotland</c:v>
                </c:pt>
                <c:pt idx="16">
                  <c:v>West Scotland</c:v>
                </c:pt>
              </c:strCache>
            </c:strRef>
          </c:cat>
          <c:val>
            <c:numRef>
              <c:f>'Table 11'!$AJ$6:$AJ$22</c:f>
              <c:numCache>
                <c:formatCode>General</c:formatCode>
                <c:ptCount val="17"/>
                <c:pt idx="4">
                  <c:v>9.1975062164511598</c:v>
                </c:pt>
                <c:pt idx="5">
                  <c:v>5.2620683047640604</c:v>
                </c:pt>
                <c:pt idx="6">
                  <c:v>11.37561862334292</c:v>
                </c:pt>
                <c:pt idx="7">
                  <c:v>10.036091890977071</c:v>
                </c:pt>
                <c:pt idx="8">
                  <c:v>17.785705555499238</c:v>
                </c:pt>
                <c:pt idx="9">
                  <c:v>30.361875601399721</c:v>
                </c:pt>
                <c:pt idx="10">
                  <c:v>29.412554798431309</c:v>
                </c:pt>
                <c:pt idx="11">
                  <c:v>15.65931858988086</c:v>
                </c:pt>
                <c:pt idx="12">
                  <c:v>1.02609265477029</c:v>
                </c:pt>
                <c:pt idx="13">
                  <c:v>2.3208699899557592</c:v>
                </c:pt>
                <c:pt idx="14">
                  <c:v>2.5890041416285552</c:v>
                </c:pt>
                <c:pt idx="15">
                  <c:v>4.9347938991747</c:v>
                </c:pt>
                <c:pt idx="16">
                  <c:v>0.70776775903703726</c:v>
                </c:pt>
              </c:numCache>
            </c:numRef>
          </c:val>
        </c:ser>
        <c:ser>
          <c:idx val="2"/>
          <c:order val="3"/>
          <c:tx>
            <c:strRef>
              <c:f>'Table 11'!$AK$4</c:f>
              <c:strCache>
                <c:ptCount val="1"/>
                <c:pt idx="0">
                  <c:v>Non-linear small woods</c:v>
                </c:pt>
              </c:strCache>
            </c:strRef>
          </c:tx>
          <c:spPr>
            <a:solidFill>
              <a:srgbClr val="4BCB1C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11'!$AI$6:$AI$22</c:f>
              <c:strCache>
                <c:ptCount val="17"/>
                <c:pt idx="4">
                  <c:v>North West England</c:v>
                </c:pt>
                <c:pt idx="5">
                  <c:v>North East England</c:v>
                </c:pt>
                <c:pt idx="6">
                  <c:v>Yorkshire and the Humber</c:v>
                </c:pt>
                <c:pt idx="7">
                  <c:v>East Midlands</c:v>
                </c:pt>
                <c:pt idx="8">
                  <c:v>East England</c:v>
                </c:pt>
                <c:pt idx="9">
                  <c:v>South East and London</c:v>
                </c:pt>
                <c:pt idx="10">
                  <c:v>South West England</c:v>
                </c:pt>
                <c:pt idx="11">
                  <c:v>West Midlands</c:v>
                </c:pt>
                <c:pt idx="12">
                  <c:v>North Scotland</c:v>
                </c:pt>
                <c:pt idx="13">
                  <c:v>North East Scotland</c:v>
                </c:pt>
                <c:pt idx="14">
                  <c:v>East Scotland</c:v>
                </c:pt>
                <c:pt idx="15">
                  <c:v>South Scotland</c:v>
                </c:pt>
                <c:pt idx="16">
                  <c:v>West Scotland</c:v>
                </c:pt>
              </c:strCache>
            </c:strRef>
          </c:cat>
          <c:val>
            <c:numRef>
              <c:f>'Table 11'!$AK$6:$AK$22</c:f>
              <c:numCache>
                <c:formatCode>General</c:formatCode>
                <c:ptCount val="17"/>
                <c:pt idx="4">
                  <c:v>15.05494464078815</c:v>
                </c:pt>
                <c:pt idx="5">
                  <c:v>6.8409098082283801</c:v>
                </c:pt>
                <c:pt idx="6">
                  <c:v>11.390119975106201</c:v>
                </c:pt>
                <c:pt idx="7">
                  <c:v>15.76783118474896</c:v>
                </c:pt>
                <c:pt idx="8">
                  <c:v>21.576838949861092</c:v>
                </c:pt>
                <c:pt idx="9">
                  <c:v>35.000531473373201</c:v>
                </c:pt>
                <c:pt idx="10">
                  <c:v>35.350657866279612</c:v>
                </c:pt>
                <c:pt idx="11">
                  <c:v>25.06790947823157</c:v>
                </c:pt>
                <c:pt idx="12">
                  <c:v>5.4138247388458405</c:v>
                </c:pt>
                <c:pt idx="13">
                  <c:v>4.5047664166290966</c:v>
                </c:pt>
                <c:pt idx="14">
                  <c:v>7.9349627089340338</c:v>
                </c:pt>
                <c:pt idx="15">
                  <c:v>14.097584154728967</c:v>
                </c:pt>
                <c:pt idx="16">
                  <c:v>3.0955907608812998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8072576"/>
        <c:axId val="28082560"/>
      </c:barChart>
      <c:barChart>
        <c:barDir val="bar"/>
        <c:grouping val="stacked"/>
        <c:varyColors val="0"/>
        <c:ser>
          <c:idx val="6"/>
          <c:order val="1"/>
          <c:invertIfNegative val="0"/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cat>
            <c:strRef>
              <c:f>'Table 11'!$AL$6:$AL$22</c:f>
              <c:strCache>
                <c:ptCount val="17"/>
                <c:pt idx="13">
                  <c:v>Wales</c:v>
                </c:pt>
                <c:pt idx="14">
                  <c:v>Scotland</c:v>
                </c:pt>
                <c:pt idx="15">
                  <c:v>England</c:v>
                </c:pt>
                <c:pt idx="16">
                  <c:v>Great Britain</c:v>
                </c:pt>
              </c:strCache>
            </c:strRef>
          </c:cat>
          <c:val>
            <c:numRef>
              <c:f>'Table 11'!$AP$6:$AP$22</c:f>
              <c:numCache>
                <c:formatCode>General</c:formatCode>
                <c:ptCount val="17"/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</c:ser>
        <c:ser>
          <c:idx val="3"/>
          <c:order val="4"/>
          <c:tx>
            <c:strRef>
              <c:f>'Table 11'!$AM$4</c:f>
              <c:strCache>
                <c:ptCount val="1"/>
                <c:pt idx="0">
                  <c:v>Linear small woods</c:v>
                </c:pt>
              </c:strCache>
            </c:strRef>
          </c:tx>
          <c:spPr>
            <a:solidFill>
              <a:srgbClr val="319E75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11'!$AL$6:$AL$22</c:f>
              <c:strCache>
                <c:ptCount val="17"/>
                <c:pt idx="13">
                  <c:v>Wales</c:v>
                </c:pt>
                <c:pt idx="14">
                  <c:v>Scotland</c:v>
                </c:pt>
                <c:pt idx="15">
                  <c:v>England</c:v>
                </c:pt>
                <c:pt idx="16">
                  <c:v>Great Britain</c:v>
                </c:pt>
              </c:strCache>
            </c:strRef>
          </c:cat>
          <c:val>
            <c:numRef>
              <c:f>'Table 11'!$AM$6:$AM$22</c:f>
              <c:numCache>
                <c:formatCode>General</c:formatCode>
                <c:ptCount val="17"/>
                <c:pt idx="13" formatCode="#,##0.0;\-#,##0.0;&quot;-&quot;">
                  <c:v>23.83518415546925</c:v>
                </c:pt>
                <c:pt idx="14" formatCode="#,##0.0;\-#,##0.0;&quot;-&quot;">
                  <c:v>11.57852844456634</c:v>
                </c:pt>
                <c:pt idx="15" formatCode="#,##0.0;\-#,##0.0;&quot;-&quot;">
                  <c:v>129.09073958074629</c:v>
                </c:pt>
                <c:pt idx="16" formatCode="#,##0.0;\-#,##0.0;&quot;-&quot;">
                  <c:v>164.5044521807817</c:v>
                </c:pt>
              </c:numCache>
            </c:numRef>
          </c:val>
        </c:ser>
        <c:ser>
          <c:idx val="4"/>
          <c:order val="5"/>
          <c:tx>
            <c:strRef>
              <c:f>'Table 11'!$AN$4</c:f>
              <c:strCache>
                <c:ptCount val="1"/>
                <c:pt idx="0">
                  <c:v>Non-linear small woods</c:v>
                </c:pt>
              </c:strCache>
            </c:strRef>
          </c:tx>
          <c:spPr>
            <a:solidFill>
              <a:srgbClr val="4BCB1C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11'!$AL$6:$AL$22</c:f>
              <c:strCache>
                <c:ptCount val="17"/>
                <c:pt idx="13">
                  <c:v>Wales</c:v>
                </c:pt>
                <c:pt idx="14">
                  <c:v>Scotland</c:v>
                </c:pt>
                <c:pt idx="15">
                  <c:v>England</c:v>
                </c:pt>
                <c:pt idx="16">
                  <c:v>Great Britain</c:v>
                </c:pt>
              </c:strCache>
            </c:strRef>
          </c:cat>
          <c:val>
            <c:numRef>
              <c:f>'Table 11'!$AN$6:$AN$22</c:f>
              <c:numCache>
                <c:formatCode>General</c:formatCode>
                <c:ptCount val="17"/>
                <c:pt idx="13" formatCode="#,##0.0;\-#,##0.0;&quot;-&quot;">
                  <c:v>25.318627792949499</c:v>
                </c:pt>
                <c:pt idx="14" formatCode="#,##0.0;\-#,##0.0;&quot;-&quot;">
                  <c:v>35.046728780019251</c:v>
                </c:pt>
                <c:pt idx="15" formatCode="#,##0.0;\-#,##0.0;&quot;-&quot;">
                  <c:v>166.0497433766173</c:v>
                </c:pt>
                <c:pt idx="16" formatCode="#,##0.0;\-#,##0.0;&quot;-&quot;">
                  <c:v>226.41509994958579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8090752"/>
        <c:axId val="28084480"/>
      </c:barChart>
      <c:catAx>
        <c:axId val="280725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one"/>
        <c:crossAx val="28082560"/>
        <c:crosses val="autoZero"/>
        <c:auto val="1"/>
        <c:lblAlgn val="ctr"/>
        <c:lblOffset val="100"/>
        <c:noMultiLvlLbl val="0"/>
      </c:catAx>
      <c:valAx>
        <c:axId val="28082560"/>
        <c:scaling>
          <c:orientation val="minMax"/>
          <c:max val="7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b="0" baseline="0"/>
                  <a:t>Region a</a:t>
                </a:r>
                <a:r>
                  <a:rPr lang="en-US" b="0"/>
                  <a:t>rea (thousands of hectares)</a:t>
                </a:r>
              </a:p>
            </c:rich>
          </c:tx>
          <c:layout>
            <c:manualLayout>
              <c:xMode val="edge"/>
              <c:yMode val="edge"/>
              <c:x val="0.46552817820849318"/>
              <c:y val="0.91577015137258788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28072576"/>
        <c:crosses val="max"/>
        <c:crossBetween val="between"/>
      </c:valAx>
      <c:valAx>
        <c:axId val="28084480"/>
        <c:scaling>
          <c:orientation val="minMax"/>
          <c:max val="400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 sz="1100" b="0" i="0" baseline="0">
                    <a:effectLst/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rPr>
                  <a:t>Country area (thousands of hectares)</a:t>
                </a:r>
                <a:endParaRPr lang="en-GB" sz="1100">
                  <a:effectLst/>
                  <a:latin typeface="Verdana" panose="020B0604030504040204" pitchFamily="34" charset="0"/>
                  <a:ea typeface="Verdana" panose="020B0604030504040204" pitchFamily="34" charset="0"/>
                  <a:cs typeface="Verdana" panose="020B0604030504040204" pitchFamily="34" charset="0"/>
                </a:endParaRPr>
              </a:p>
              <a:p>
                <a:pPr>
                  <a:defRPr/>
                </a:pPr>
                <a:endParaRPr lang="en-GB" sz="110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8090752"/>
        <c:crosses val="max"/>
        <c:crossBetween val="between"/>
      </c:valAx>
      <c:catAx>
        <c:axId val="280907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8084480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2045299414496265"/>
          <c:y val="0.95040624638901272"/>
          <c:w val="0.75230763846826842"/>
          <c:h val="4.9593753610987307E-2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2.bin"/></Relationships>
</file>

<file path=xl/chart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chart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5.bin"/></Relationships>
</file>

<file path=xl/chart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6.bin"/></Relationships>
</file>

<file path=xl/chart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chart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/Relationships>
</file>

<file path=xl/chart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1.bin"/></Relationships>
</file>

<file path=xl/chart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2.bin"/></Relationships>
</file>

<file path=xl/chart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chart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5.bin"/></Relationships>
</file>

<file path=xl/chart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7.bin"/></Relationships>
</file>

<file path=xl/chart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9.bin"/></Relationships>
</file>

<file path=xl/chart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40.bin"/></Relationships>
</file>

<file path=xl/chart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1.bin"/></Relationships>
</file>

<file path=xl/chart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3.bin"/></Relationships>
</file>

<file path=xl/chart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4.bin"/></Relationships>
</file>

<file path=xl/chart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6.bin"/></Relationships>
</file>

<file path=xl/chart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9.bin"/></Relationships>
</file>

<file path=xl/chart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50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chart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51.bin"/></Relationships>
</file>

<file path=xl/chart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2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theme="6" tint="-0.499984740745262"/>
  </sheetPr>
  <sheetViews>
    <sheetView zoomScale="80" workbookViewId="0"/>
  </sheetViews>
  <pageMargins left="0.7" right="0.7" top="0.75" bottom="0.75" header="0.3" footer="0.3"/>
  <pageSetup paperSize="9" orientation="landscape" verticalDpi="0" r:id="rId1"/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>
  <sheetPr>
    <tabColor theme="6" tint="-0.499984740745262"/>
  </sheetPr>
  <sheetViews>
    <sheetView zoomScale="80" workbookViewId="0"/>
  </sheetViews>
  <pageMargins left="0.7" right="0.7" top="0.75" bottom="0.75" header="0.3" footer="0.3"/>
  <pageSetup paperSize="9" orientation="landscape" verticalDpi="0" r:id="rId1"/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>
  <sheetPr>
    <tabColor theme="6" tint="-0.499984740745262"/>
  </sheetPr>
  <sheetViews>
    <sheetView zoomScale="80" workbookViewId="0"/>
  </sheetViews>
  <pageMargins left="0.7" right="0.7" top="0.75" bottom="0.75" header="0.3" footer="0.3"/>
  <pageSetup paperSize="9" orientation="landscape" verticalDpi="0" r:id="rId1"/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>
  <sheetPr>
    <tabColor theme="6" tint="-0.499984740745262"/>
  </sheetPr>
  <sheetViews>
    <sheetView workbookViewId="0"/>
  </sheetViews>
  <pageMargins left="0.7" right="0.7" top="0.75" bottom="0.75" header="0.3" footer="0.3"/>
  <pageSetup paperSize="9" orientation="landscape" verticalDpi="0" r:id="rId1"/>
  <drawing r:id="rId2"/>
</chartsheet>
</file>

<file path=xl/chartsheets/sheet13.xml><?xml version="1.0" encoding="utf-8"?>
<chartsheet xmlns="http://schemas.openxmlformats.org/spreadsheetml/2006/main" xmlns:r="http://schemas.openxmlformats.org/officeDocument/2006/relationships">
  <sheetPr>
    <tabColor theme="6" tint="-0.499984740745262"/>
  </sheetPr>
  <sheetViews>
    <sheetView workbookViewId="0"/>
  </sheetViews>
  <pageMargins left="0.7" right="0.7" top="0.75" bottom="0.75" header="0.3" footer="0.3"/>
  <pageSetup paperSize="9" orientation="landscape" verticalDpi="0" r:id="rId1"/>
  <drawing r:id="rId2"/>
</chartsheet>
</file>

<file path=xl/chartsheets/sheet14.xml><?xml version="1.0" encoding="utf-8"?>
<chartsheet xmlns="http://schemas.openxmlformats.org/spreadsheetml/2006/main" xmlns:r="http://schemas.openxmlformats.org/officeDocument/2006/relationships">
  <sheetPr>
    <tabColor theme="6" tint="-0.499984740745262"/>
  </sheetPr>
  <sheetViews>
    <sheetView workbookViewId="0"/>
  </sheetViews>
  <pageMargins left="0.7" right="0.7" top="0.75" bottom="0.75" header="0.3" footer="0.3"/>
  <pageSetup paperSize="9" orientation="landscape" verticalDpi="0" r:id="rId1"/>
  <drawing r:id="rId2"/>
</chartsheet>
</file>

<file path=xl/chartsheets/sheet15.xml><?xml version="1.0" encoding="utf-8"?>
<chartsheet xmlns="http://schemas.openxmlformats.org/spreadsheetml/2006/main" xmlns:r="http://schemas.openxmlformats.org/officeDocument/2006/relationships">
  <sheetPr>
    <tabColor theme="6" tint="-0.499984740745262"/>
  </sheetPr>
  <sheetViews>
    <sheetView zoomScale="80" workbookViewId="0"/>
  </sheetViews>
  <pageMargins left="0.7" right="0.7" top="0.75" bottom="0.75" header="0.3" footer="0.3"/>
  <pageSetup paperSize="9" orientation="landscape" verticalDpi="0" r:id="rId1"/>
  <drawing r:id="rId2"/>
</chartsheet>
</file>

<file path=xl/chartsheets/sheet16.xml><?xml version="1.0" encoding="utf-8"?>
<chartsheet xmlns="http://schemas.openxmlformats.org/spreadsheetml/2006/main" xmlns:r="http://schemas.openxmlformats.org/officeDocument/2006/relationships">
  <sheetPr>
    <tabColor theme="6" tint="-0.499984740745262"/>
  </sheetPr>
  <sheetViews>
    <sheetView zoomScale="80" workbookViewId="0"/>
  </sheetViews>
  <pageMargins left="0.7" right="0.7" top="0.75" bottom="0.75" header="0.3" footer="0.3"/>
  <pageSetup paperSize="9" orientation="landscape" verticalDpi="0" r:id="rId1"/>
  <drawing r:id="rId2"/>
</chartsheet>
</file>

<file path=xl/chartsheets/sheet17.xml><?xml version="1.0" encoding="utf-8"?>
<chartsheet xmlns="http://schemas.openxmlformats.org/spreadsheetml/2006/main" xmlns:r="http://schemas.openxmlformats.org/officeDocument/2006/relationships">
  <sheetPr>
    <tabColor theme="6" tint="-0.499984740745262"/>
  </sheetPr>
  <sheetViews>
    <sheetView zoomScale="80" workbookViewId="0"/>
  </sheetViews>
  <pageMargins left="0.7" right="0.7" top="0.75" bottom="0.75" header="0.3" footer="0.3"/>
  <pageSetup paperSize="9" orientation="landscape" verticalDpi="0" r:id="rId1"/>
  <drawing r:id="rId2"/>
</chartsheet>
</file>

<file path=xl/chartsheets/sheet18.xml><?xml version="1.0" encoding="utf-8"?>
<chartsheet xmlns="http://schemas.openxmlformats.org/spreadsheetml/2006/main" xmlns:r="http://schemas.openxmlformats.org/officeDocument/2006/relationships">
  <sheetPr>
    <tabColor theme="6" tint="-0.499984740745262"/>
  </sheetPr>
  <sheetViews>
    <sheetView workbookViewId="0"/>
  </sheetViews>
  <pageMargins left="0.7" right="0.7" top="0.75" bottom="0.75" header="0.3" footer="0.3"/>
  <pageSetup paperSize="9" orientation="landscape" verticalDpi="0" r:id="rId1"/>
  <drawing r:id="rId2"/>
</chartsheet>
</file>

<file path=xl/chartsheets/sheet19.xml><?xml version="1.0" encoding="utf-8"?>
<chartsheet xmlns="http://schemas.openxmlformats.org/spreadsheetml/2006/main" xmlns:r="http://schemas.openxmlformats.org/officeDocument/2006/relationships">
  <sheetPr>
    <tabColor theme="6" tint="-0.499984740745262"/>
  </sheetPr>
  <sheetViews>
    <sheetView workbookViewId="0"/>
  </sheetViews>
  <pageMargins left="0.7" right="0.7" top="0.75" bottom="0.75" header="0.3" footer="0.3"/>
  <pageSetup paperSize="9" orientation="landscape" verticalDpi="0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>
    <tabColor theme="6" tint="-0.499984740745262"/>
  </sheetPr>
  <sheetViews>
    <sheetView workbookViewId="0"/>
  </sheetViews>
  <pageMargins left="0.7" right="0.7" top="0.75" bottom="0.75" header="0.3" footer="0.3"/>
  <pageSetup paperSize="9" orientation="landscape" verticalDpi="0" r:id="rId1"/>
  <drawing r:id="rId2"/>
</chartsheet>
</file>

<file path=xl/chartsheets/sheet20.xml><?xml version="1.0" encoding="utf-8"?>
<chartsheet xmlns="http://schemas.openxmlformats.org/spreadsheetml/2006/main" xmlns:r="http://schemas.openxmlformats.org/officeDocument/2006/relationships">
  <sheetPr>
    <tabColor theme="6" tint="-0.499984740745262"/>
  </sheetPr>
  <sheetViews>
    <sheetView workbookViewId="0"/>
  </sheetViews>
  <pageMargins left="0.7" right="0.7" top="0.75" bottom="0.75" header="0.3" footer="0.3"/>
  <pageSetup paperSize="9" orientation="landscape" verticalDpi="0" r:id="rId1"/>
  <drawing r:id="rId2"/>
</chartsheet>
</file>

<file path=xl/chartsheets/sheet21.xml><?xml version="1.0" encoding="utf-8"?>
<chartsheet xmlns="http://schemas.openxmlformats.org/spreadsheetml/2006/main" xmlns:r="http://schemas.openxmlformats.org/officeDocument/2006/relationships">
  <sheetPr>
    <tabColor theme="6" tint="-0.499984740745262"/>
  </sheetPr>
  <sheetViews>
    <sheetView zoomScale="80" workbookViewId="0"/>
  </sheetViews>
  <pageMargins left="0.7" right="0.7" top="0.75" bottom="0.75" header="0.3" footer="0.3"/>
  <pageSetup paperSize="9" orientation="landscape" verticalDpi="0" r:id="rId1"/>
  <drawing r:id="rId2"/>
</chartsheet>
</file>

<file path=xl/chartsheets/sheet22.xml><?xml version="1.0" encoding="utf-8"?>
<chartsheet xmlns="http://schemas.openxmlformats.org/spreadsheetml/2006/main" xmlns:r="http://schemas.openxmlformats.org/officeDocument/2006/relationships">
  <sheetPr>
    <tabColor theme="6" tint="-0.499984740745262"/>
  </sheetPr>
  <sheetViews>
    <sheetView zoomScale="80" workbookViewId="0"/>
  </sheetViews>
  <pageMargins left="0.7" right="0.7" top="0.75" bottom="0.75" header="0.3" footer="0.3"/>
  <pageSetup paperSize="9" orientation="landscape" verticalDpi="0" r:id="rId1"/>
  <drawing r:id="rId2"/>
</chartsheet>
</file>

<file path=xl/chartsheets/sheet23.xml><?xml version="1.0" encoding="utf-8"?>
<chartsheet xmlns="http://schemas.openxmlformats.org/spreadsheetml/2006/main" xmlns:r="http://schemas.openxmlformats.org/officeDocument/2006/relationships">
  <sheetPr>
    <tabColor theme="6" tint="-0.499984740745262"/>
  </sheetPr>
  <sheetViews>
    <sheetView zoomScale="80" workbookViewId="0"/>
  </sheetViews>
  <pageMargins left="0.7" right="0.7" top="0.75" bottom="0.75" header="0.3" footer="0.3"/>
  <pageSetup paperSize="9" orientation="landscape" verticalDpi="0" r:id="rId1"/>
  <drawing r:id="rId2"/>
</chartsheet>
</file>

<file path=xl/chartsheets/sheet24.xml><?xml version="1.0" encoding="utf-8"?>
<chartsheet xmlns="http://schemas.openxmlformats.org/spreadsheetml/2006/main" xmlns:r="http://schemas.openxmlformats.org/officeDocument/2006/relationships">
  <sheetPr>
    <tabColor theme="6" tint="-0.499984740745262"/>
  </sheetPr>
  <sheetViews>
    <sheetView workbookViewId="0"/>
  </sheetViews>
  <pageMargins left="0.7" right="0.7" top="0.75" bottom="0.75" header="0.3" footer="0.3"/>
  <pageSetup paperSize="9" orientation="landscape" verticalDpi="0" r:id="rId1"/>
  <drawing r:id="rId2"/>
</chartsheet>
</file>

<file path=xl/chartsheets/sheet25.xml><?xml version="1.0" encoding="utf-8"?>
<chartsheet xmlns="http://schemas.openxmlformats.org/spreadsheetml/2006/main" xmlns:r="http://schemas.openxmlformats.org/officeDocument/2006/relationships">
  <sheetPr>
    <tabColor theme="6" tint="-0.499984740745262"/>
  </sheetPr>
  <sheetViews>
    <sheetView workbookViewId="0"/>
  </sheetViews>
  <pageMargins left="0.7" right="0.7" top="0.75" bottom="0.75" header="0.3" footer="0.3"/>
  <pageSetup paperSize="9" orientation="landscape" verticalDpi="0" r:id="rId1"/>
  <drawing r:id="rId2"/>
</chartsheet>
</file>

<file path=xl/chartsheets/sheet26.xml><?xml version="1.0" encoding="utf-8"?>
<chartsheet xmlns="http://schemas.openxmlformats.org/spreadsheetml/2006/main" xmlns:r="http://schemas.openxmlformats.org/officeDocument/2006/relationships">
  <sheetPr>
    <tabColor theme="6" tint="-0.499984740745262"/>
  </sheetPr>
  <sheetViews>
    <sheetView workbookViewId="0"/>
  </sheetViews>
  <pageMargins left="0.7" right="0.7" top="0.75" bottom="0.75" header="0.3" footer="0.3"/>
  <pageSetup paperSize="9" orientation="landscape" verticalDpi="0" r:id="rId1"/>
  <drawing r:id="rId2"/>
</chartsheet>
</file>

<file path=xl/chartsheets/sheet27.xml><?xml version="1.0" encoding="utf-8"?>
<chartsheet xmlns="http://schemas.openxmlformats.org/spreadsheetml/2006/main" xmlns:r="http://schemas.openxmlformats.org/officeDocument/2006/relationships">
  <sheetPr>
    <tabColor theme="6" tint="-0.499984740745262"/>
  </sheetPr>
  <sheetViews>
    <sheetView zoomScale="80" workbookViewId="0"/>
  </sheetViews>
  <pageMargins left="0.7" right="0.7" top="0.75" bottom="0.75" header="0.3" footer="0.3"/>
  <pageSetup paperSize="9" orientation="landscape" verticalDpi="0" r:id="rId1"/>
  <drawing r:id="rId2"/>
</chartsheet>
</file>

<file path=xl/chartsheets/sheet28.xml><?xml version="1.0" encoding="utf-8"?>
<chartsheet xmlns="http://schemas.openxmlformats.org/spreadsheetml/2006/main" xmlns:r="http://schemas.openxmlformats.org/officeDocument/2006/relationships">
  <sheetPr>
    <tabColor theme="6" tint="-0.499984740745262"/>
  </sheetPr>
  <sheetViews>
    <sheetView zoomScale="80" workbookViewId="0"/>
  </sheetViews>
  <pageMargins left="0.7" right="0.7" top="0.75" bottom="0.75" header="0.3" footer="0.3"/>
  <pageSetup paperSize="9" orientation="landscape" verticalDpi="0" r:id="rId1"/>
  <drawing r:id="rId2"/>
</chartsheet>
</file>

<file path=xl/chartsheets/sheet29.xml><?xml version="1.0" encoding="utf-8"?>
<chartsheet xmlns="http://schemas.openxmlformats.org/spreadsheetml/2006/main" xmlns:r="http://schemas.openxmlformats.org/officeDocument/2006/relationships">
  <sheetPr>
    <tabColor theme="6" tint="-0.499984740745262"/>
  </sheetPr>
  <sheetViews>
    <sheetView zoomScale="80" workbookViewId="0"/>
  </sheetViews>
  <pageMargins left="0.7" right="0.7" top="0.75" bottom="0.75" header="0.3" footer="0.3"/>
  <pageSetup paperSize="9" orientation="landscape" verticalDpi="0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>
    <tabColor theme="6" tint="-0.499984740745262"/>
  </sheetPr>
  <sheetViews>
    <sheetView zoomScale="80" workbookViewId="0"/>
  </sheetViews>
  <pageMargins left="0.7" right="0.7" top="0.75" bottom="0.75" header="0.3" footer="0.3"/>
  <pageSetup paperSize="9" orientation="landscape" verticalDpi="0" r:id="rId1"/>
  <drawing r:id="rId2"/>
</chartsheet>
</file>

<file path=xl/chartsheets/sheet30.xml><?xml version="1.0" encoding="utf-8"?>
<chartsheet xmlns="http://schemas.openxmlformats.org/spreadsheetml/2006/main" xmlns:r="http://schemas.openxmlformats.org/officeDocument/2006/relationships">
  <sheetPr>
    <tabColor theme="6" tint="-0.499984740745262"/>
  </sheetPr>
  <sheetViews>
    <sheetView zoomScale="90" workbookViewId="0"/>
  </sheetViews>
  <pageMargins left="0.7" right="0.7" top="0.75" bottom="0.75" header="0.3" footer="0.3"/>
  <pageSetup paperSize="9" orientation="landscape" verticalDpi="0" r:id="rId1"/>
  <drawing r:id="rId2"/>
</chartsheet>
</file>

<file path=xl/chartsheets/sheet31.xml><?xml version="1.0" encoding="utf-8"?>
<chartsheet xmlns="http://schemas.openxmlformats.org/spreadsheetml/2006/main" xmlns:r="http://schemas.openxmlformats.org/officeDocument/2006/relationships">
  <sheetPr>
    <tabColor theme="6" tint="-0.499984740745262"/>
  </sheetPr>
  <sheetViews>
    <sheetView zoomScale="80" workbookViewId="0"/>
  </sheetViews>
  <pageMargins left="0.7" right="0.7" top="0.75" bottom="0.75" header="0.3" footer="0.3"/>
  <pageSetup paperSize="9" orientation="landscape" verticalDpi="0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>
    <tabColor theme="6" tint="-0.499984740745262"/>
  </sheetPr>
  <sheetViews>
    <sheetView zoomScale="80" workbookViewId="0"/>
  </sheetViews>
  <pageMargins left="0.7" right="0.7" top="0.75" bottom="0.75" header="0.3" footer="0.3"/>
  <pageSetup paperSize="9" orientation="landscape" verticalDpi="0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>
    <tabColor theme="6" tint="-0.499984740745262"/>
  </sheetPr>
  <sheetViews>
    <sheetView zoomScale="80" workbookViewId="0"/>
  </sheetViews>
  <pageMargins left="0.7" right="0.7" top="0.75" bottom="0.75" header="0.3" footer="0.3"/>
  <pageSetup paperSize="9" orientation="landscape" verticalDpi="0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>
    <tabColor theme="6" tint="-0.499984740745262"/>
  </sheetPr>
  <sheetViews>
    <sheetView workbookViewId="0"/>
  </sheetViews>
  <pageMargins left="0.7" right="0.7" top="0.75" bottom="0.75" header="0.3" footer="0.3"/>
  <pageSetup paperSize="9" orientation="landscape" verticalDpi="0" r:id="rId1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>
    <tabColor rgb="FF7030A0"/>
  </sheetPr>
  <sheetViews>
    <sheetView zoomScale="125" workbookViewId="0" zoomToFit="1"/>
  </sheetViews>
  <pageMargins left="0.7" right="0.7" top="0.75" bottom="0.75" header="0.3" footer="0.3"/>
  <pageSetup paperSize="9" orientation="landscape" verticalDpi="0" r:id="rId1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>
    <tabColor theme="6" tint="-0.499984740745262"/>
  </sheetPr>
  <sheetViews>
    <sheetView workbookViewId="0"/>
  </sheetViews>
  <pageMargins left="0.7" right="0.7" top="0.75" bottom="0.75" header="0.3" footer="0.3"/>
  <pageSetup paperSize="9" orientation="landscape" verticalDpi="0" r:id="rId1"/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>
    <tabColor theme="6" tint="-0.499984740745262"/>
  </sheetPr>
  <sheetViews>
    <sheetView zoomScale="80" workbookViewId="0"/>
  </sheetViews>
  <pageMargins left="0.7" right="0.7" top="0.75" bottom="0.75" header="0.3" footer="0.3"/>
  <pageSetup paperSize="9" orientation="landscape" verticalDpi="0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8781" cy="607218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0.00823</cdr:x>
      <cdr:y>0.64708</cdr:y>
    </cdr:from>
    <cdr:to>
      <cdr:x>0.97055</cdr:x>
      <cdr:y>0.64708</cdr:y>
    </cdr:to>
    <cdr:cxnSp macro="">
      <cdr:nvCxnSpPr>
        <cdr:cNvPr id="5" name="Straight Connector 4"/>
        <cdr:cNvCxnSpPr/>
      </cdr:nvCxnSpPr>
      <cdr:spPr>
        <a:xfrm xmlns:a="http://schemas.openxmlformats.org/drawingml/2006/main">
          <a:off x="76431" y="3919952"/>
          <a:ext cx="8936946" cy="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bg1">
              <a:lumMod val="75000"/>
            </a:schemeClr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0.00308</cdr:x>
      <cdr:y>0.0912</cdr:y>
    </cdr:from>
    <cdr:to>
      <cdr:x>0.96929</cdr:x>
      <cdr:y>0.27516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28604" y="552451"/>
          <a:ext cx="8973071" cy="1114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0.04627</cdr:x>
      <cdr:y>0.22363</cdr:y>
    </cdr:from>
    <cdr:to>
      <cdr:x>0.97106</cdr:x>
      <cdr:y>0.22441</cdr:y>
    </cdr:to>
    <cdr:cxnSp macro="">
      <cdr:nvCxnSpPr>
        <cdr:cNvPr id="2" name="Straight Connector 1"/>
        <cdr:cNvCxnSpPr/>
      </cdr:nvCxnSpPr>
      <cdr:spPr>
        <a:xfrm xmlns:a="http://schemas.openxmlformats.org/drawingml/2006/main">
          <a:off x="429798" y="1356442"/>
          <a:ext cx="8590171" cy="473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0.04638</cdr:x>
      <cdr:y>0.42297</cdr:y>
    </cdr:from>
    <cdr:to>
      <cdr:x>0.97117</cdr:x>
      <cdr:y>0.42375</cdr:y>
    </cdr:to>
    <cdr:cxnSp macro="">
      <cdr:nvCxnSpPr>
        <cdr:cNvPr id="5" name="Straight Connector 4"/>
        <cdr:cNvCxnSpPr/>
      </cdr:nvCxnSpPr>
      <cdr:spPr>
        <a:xfrm xmlns:a="http://schemas.openxmlformats.org/drawingml/2006/main">
          <a:off x="430817" y="2565538"/>
          <a:ext cx="8590171" cy="473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0.04515</cdr:x>
      <cdr:y>0.62451</cdr:y>
    </cdr:from>
    <cdr:to>
      <cdr:x>0.96994</cdr:x>
      <cdr:y>0.62529</cdr:y>
    </cdr:to>
    <cdr:cxnSp macro="">
      <cdr:nvCxnSpPr>
        <cdr:cNvPr id="6" name="Straight Connector 5"/>
        <cdr:cNvCxnSpPr/>
      </cdr:nvCxnSpPr>
      <cdr:spPr>
        <a:xfrm xmlns:a="http://schemas.openxmlformats.org/drawingml/2006/main">
          <a:off x="419392" y="3787993"/>
          <a:ext cx="8590170" cy="473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304020" cy="608076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298781" cy="607218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0.00926</cdr:x>
      <cdr:y>0.64079</cdr:y>
    </cdr:from>
    <cdr:to>
      <cdr:x>0.97158</cdr:x>
      <cdr:y>0.64079</cdr:y>
    </cdr:to>
    <cdr:cxnSp macro="">
      <cdr:nvCxnSpPr>
        <cdr:cNvPr id="5" name="Straight Connector 4"/>
        <cdr:cNvCxnSpPr/>
      </cdr:nvCxnSpPr>
      <cdr:spPr>
        <a:xfrm xmlns:a="http://schemas.openxmlformats.org/drawingml/2006/main">
          <a:off x="85956" y="3881852"/>
          <a:ext cx="8936946" cy="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bg1">
              <a:lumMod val="75000"/>
            </a:schemeClr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0.00308</cdr:x>
      <cdr:y>0.08648</cdr:y>
    </cdr:from>
    <cdr:to>
      <cdr:x>0.96929</cdr:x>
      <cdr:y>0.27201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28604" y="523876"/>
          <a:ext cx="8973071" cy="1123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298781" cy="607218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0.00618</cdr:x>
      <cdr:y>0.63765</cdr:y>
    </cdr:from>
    <cdr:to>
      <cdr:x>0.9685</cdr:x>
      <cdr:y>0.63765</cdr:y>
    </cdr:to>
    <cdr:cxnSp macro="">
      <cdr:nvCxnSpPr>
        <cdr:cNvPr id="5" name="Straight Connector 4"/>
        <cdr:cNvCxnSpPr/>
      </cdr:nvCxnSpPr>
      <cdr:spPr>
        <a:xfrm xmlns:a="http://schemas.openxmlformats.org/drawingml/2006/main">
          <a:off x="57381" y="3862802"/>
          <a:ext cx="8936946" cy="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bg1">
              <a:lumMod val="75000"/>
            </a:schemeClr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0.00308</cdr:x>
      <cdr:y>0.08176</cdr:y>
    </cdr:from>
    <cdr:to>
      <cdr:x>0.96929</cdr:x>
      <cdr:y>0.26887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28604" y="495301"/>
          <a:ext cx="8973071" cy="11334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9298781" cy="607218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0.00823</cdr:x>
      <cdr:y>0.63922</cdr:y>
    </cdr:from>
    <cdr:to>
      <cdr:x>0.97055</cdr:x>
      <cdr:y>0.63922</cdr:y>
    </cdr:to>
    <cdr:cxnSp macro="">
      <cdr:nvCxnSpPr>
        <cdr:cNvPr id="5" name="Straight Connector 4"/>
        <cdr:cNvCxnSpPr/>
      </cdr:nvCxnSpPr>
      <cdr:spPr>
        <a:xfrm xmlns:a="http://schemas.openxmlformats.org/drawingml/2006/main">
          <a:off x="76431" y="3872327"/>
          <a:ext cx="8936946" cy="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bg1">
              <a:lumMod val="75000"/>
            </a:schemeClr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0.00308</cdr:x>
      <cdr:y>0.07704</cdr:y>
    </cdr:from>
    <cdr:to>
      <cdr:x>0.96929</cdr:x>
      <cdr:y>0.26572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28604" y="466726"/>
          <a:ext cx="8973071" cy="1143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0.00926</cdr:x>
      <cdr:y>0.64394</cdr:y>
    </cdr:from>
    <cdr:to>
      <cdr:x>0.97158</cdr:x>
      <cdr:y>0.64394</cdr:y>
    </cdr:to>
    <cdr:cxnSp macro="">
      <cdr:nvCxnSpPr>
        <cdr:cNvPr id="5" name="Straight Connector 4"/>
        <cdr:cNvCxnSpPr/>
      </cdr:nvCxnSpPr>
      <cdr:spPr>
        <a:xfrm xmlns:a="http://schemas.openxmlformats.org/drawingml/2006/main">
          <a:off x="85956" y="3900902"/>
          <a:ext cx="8936946" cy="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bg1">
              <a:lumMod val="75000"/>
            </a:schemeClr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0.00308</cdr:x>
      <cdr:y>0.08491</cdr:y>
    </cdr:from>
    <cdr:to>
      <cdr:x>0.96929</cdr:x>
      <cdr:y>0.27044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28604" y="514351"/>
          <a:ext cx="8973071" cy="11239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9298781" cy="607218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0.0072</cdr:x>
      <cdr:y>0.63607</cdr:y>
    </cdr:from>
    <cdr:to>
      <cdr:x>0.96952</cdr:x>
      <cdr:y>0.63607</cdr:y>
    </cdr:to>
    <cdr:cxnSp macro="">
      <cdr:nvCxnSpPr>
        <cdr:cNvPr id="5" name="Straight Connector 4"/>
        <cdr:cNvCxnSpPr/>
      </cdr:nvCxnSpPr>
      <cdr:spPr>
        <a:xfrm xmlns:a="http://schemas.openxmlformats.org/drawingml/2006/main">
          <a:off x="66906" y="3853277"/>
          <a:ext cx="8936946" cy="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bg1">
              <a:lumMod val="75000"/>
            </a:schemeClr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0.00308</cdr:x>
      <cdr:y>0.08019</cdr:y>
    </cdr:from>
    <cdr:to>
      <cdr:x>0.96929</cdr:x>
      <cdr:y>0.26572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28604" y="485776"/>
          <a:ext cx="8973071" cy="1123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absoluteAnchor>
    <xdr:pos x="0" y="0"/>
    <xdr:ext cx="9298781" cy="607218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0.00823</cdr:x>
      <cdr:y>0.63922</cdr:y>
    </cdr:from>
    <cdr:to>
      <cdr:x>0.97055</cdr:x>
      <cdr:y>0.63922</cdr:y>
    </cdr:to>
    <cdr:cxnSp macro="">
      <cdr:nvCxnSpPr>
        <cdr:cNvPr id="5" name="Straight Connector 4"/>
        <cdr:cNvCxnSpPr/>
      </cdr:nvCxnSpPr>
      <cdr:spPr>
        <a:xfrm xmlns:a="http://schemas.openxmlformats.org/drawingml/2006/main">
          <a:off x="76431" y="3872327"/>
          <a:ext cx="8936946" cy="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bg1">
              <a:lumMod val="75000"/>
            </a:schemeClr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0.00308</cdr:x>
      <cdr:y>0.08648</cdr:y>
    </cdr:from>
    <cdr:to>
      <cdr:x>0.96929</cdr:x>
      <cdr:y>0.27044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28604" y="523875"/>
          <a:ext cx="8973071" cy="11144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absoluteAnchor>
    <xdr:pos x="0" y="0"/>
    <xdr:ext cx="9298781" cy="607218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0.00926</cdr:x>
      <cdr:y>0.63607</cdr:y>
    </cdr:from>
    <cdr:to>
      <cdr:x>0.97158</cdr:x>
      <cdr:y>0.63607</cdr:y>
    </cdr:to>
    <cdr:cxnSp macro="">
      <cdr:nvCxnSpPr>
        <cdr:cNvPr id="5" name="Straight Connector 4"/>
        <cdr:cNvCxnSpPr/>
      </cdr:nvCxnSpPr>
      <cdr:spPr>
        <a:xfrm xmlns:a="http://schemas.openxmlformats.org/drawingml/2006/main">
          <a:off x="85956" y="3853277"/>
          <a:ext cx="8936946" cy="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bg1">
              <a:lumMod val="75000"/>
            </a:schemeClr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0.00308</cdr:x>
      <cdr:y>0.08805</cdr:y>
    </cdr:from>
    <cdr:to>
      <cdr:x>0.96929</cdr:x>
      <cdr:y>0.27358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28604" y="533401"/>
          <a:ext cx="8973071" cy="11239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0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3.xml><?xml version="1.0" encoding="utf-8"?>
<xdr:wsDr xmlns:xdr="http://schemas.openxmlformats.org/drawingml/2006/spreadsheetDrawing" xmlns:a="http://schemas.openxmlformats.org/drawingml/2006/main">
  <xdr:absoluteAnchor>
    <xdr:pos x="0" y="0"/>
    <xdr:ext cx="9298781" cy="607218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0.00926</cdr:x>
      <cdr:y>0.63607</cdr:y>
    </cdr:from>
    <cdr:to>
      <cdr:x>0.97158</cdr:x>
      <cdr:y>0.63607</cdr:y>
    </cdr:to>
    <cdr:cxnSp macro="">
      <cdr:nvCxnSpPr>
        <cdr:cNvPr id="5" name="Straight Connector 4"/>
        <cdr:cNvCxnSpPr/>
      </cdr:nvCxnSpPr>
      <cdr:spPr>
        <a:xfrm xmlns:a="http://schemas.openxmlformats.org/drawingml/2006/main">
          <a:off x="85956" y="3853277"/>
          <a:ext cx="8936946" cy="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bg1">
              <a:lumMod val="75000"/>
            </a:schemeClr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0.00308</cdr:x>
      <cdr:y>0.08019</cdr:y>
    </cdr:from>
    <cdr:to>
      <cdr:x>0.96929</cdr:x>
      <cdr:y>0.2673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28604" y="485775"/>
          <a:ext cx="8973071" cy="11334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absoluteAnchor>
    <xdr:pos x="0" y="0"/>
    <xdr:ext cx="9298781" cy="607218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0.00823</cdr:x>
      <cdr:y>0.6345</cdr:y>
    </cdr:from>
    <cdr:to>
      <cdr:x>0.97055</cdr:x>
      <cdr:y>0.6345</cdr:y>
    </cdr:to>
    <cdr:cxnSp macro="">
      <cdr:nvCxnSpPr>
        <cdr:cNvPr id="5" name="Straight Connector 4"/>
        <cdr:cNvCxnSpPr/>
      </cdr:nvCxnSpPr>
      <cdr:spPr>
        <a:xfrm xmlns:a="http://schemas.openxmlformats.org/drawingml/2006/main">
          <a:off x="76431" y="3843752"/>
          <a:ext cx="8936946" cy="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bg1">
              <a:lumMod val="75000"/>
            </a:schemeClr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0.00308</cdr:x>
      <cdr:y>0.08491</cdr:y>
    </cdr:from>
    <cdr:to>
      <cdr:x>0.96929</cdr:x>
      <cdr:y>0.26887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28604" y="514351"/>
          <a:ext cx="8973071" cy="11144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absoluteAnchor>
    <xdr:pos x="0" y="0"/>
    <xdr:ext cx="9298781" cy="607218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0.0072</cdr:x>
      <cdr:y>0.63293</cdr:y>
    </cdr:from>
    <cdr:to>
      <cdr:x>0.96952</cdr:x>
      <cdr:y>0.63293</cdr:y>
    </cdr:to>
    <cdr:cxnSp macro="">
      <cdr:nvCxnSpPr>
        <cdr:cNvPr id="5" name="Straight Connector 4"/>
        <cdr:cNvCxnSpPr/>
      </cdr:nvCxnSpPr>
      <cdr:spPr>
        <a:xfrm xmlns:a="http://schemas.openxmlformats.org/drawingml/2006/main">
          <a:off x="66906" y="3834227"/>
          <a:ext cx="8936946" cy="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bg1">
              <a:lumMod val="75000"/>
            </a:schemeClr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0.00308</cdr:x>
      <cdr:y>0.08491</cdr:y>
    </cdr:from>
    <cdr:to>
      <cdr:x>0.96929</cdr:x>
      <cdr:y>0.26887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28604" y="514351"/>
          <a:ext cx="8973071" cy="1114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0.0532</cdr:x>
      <cdr:y>0.21887</cdr:y>
    </cdr:from>
    <cdr:to>
      <cdr:x>0.96249</cdr:x>
      <cdr:y>0.22044</cdr:y>
    </cdr:to>
    <cdr:cxnSp macro="">
      <cdr:nvCxnSpPr>
        <cdr:cNvPr id="2" name="Straight Connector 1"/>
        <cdr:cNvCxnSpPr/>
      </cdr:nvCxnSpPr>
      <cdr:spPr>
        <a:xfrm xmlns:a="http://schemas.openxmlformats.org/drawingml/2006/main">
          <a:off x="494163" y="1327532"/>
          <a:ext cx="8446195" cy="9523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0.05406</cdr:x>
      <cdr:y>0.41597</cdr:y>
    </cdr:from>
    <cdr:to>
      <cdr:x>0.96334</cdr:x>
      <cdr:y>0.41754</cdr:y>
    </cdr:to>
    <cdr:cxnSp macro="">
      <cdr:nvCxnSpPr>
        <cdr:cNvPr id="3" name="Straight Connector 2"/>
        <cdr:cNvCxnSpPr/>
      </cdr:nvCxnSpPr>
      <cdr:spPr>
        <a:xfrm xmlns:a="http://schemas.openxmlformats.org/drawingml/2006/main">
          <a:off x="502155" y="2523079"/>
          <a:ext cx="8446102" cy="9523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0.05245</cdr:x>
      <cdr:y>0.61188</cdr:y>
    </cdr:from>
    <cdr:to>
      <cdr:x>0.96173</cdr:x>
      <cdr:y>0.61344</cdr:y>
    </cdr:to>
    <cdr:cxnSp macro="">
      <cdr:nvCxnSpPr>
        <cdr:cNvPr id="4" name="Straight Connector 3"/>
        <cdr:cNvCxnSpPr/>
      </cdr:nvCxnSpPr>
      <cdr:spPr>
        <a:xfrm xmlns:a="http://schemas.openxmlformats.org/drawingml/2006/main">
          <a:off x="487190" y="3711347"/>
          <a:ext cx="8446102" cy="946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0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2.xml><?xml version="1.0" encoding="utf-8"?>
<xdr:wsDr xmlns:xdr="http://schemas.openxmlformats.org/drawingml/2006/spreadsheetDrawing" xmlns:a="http://schemas.openxmlformats.org/drawingml/2006/main">
  <xdr:absoluteAnchor>
    <xdr:pos x="0" y="0"/>
    <xdr:ext cx="9298781" cy="607218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0.00823</cdr:x>
      <cdr:y>0.63293</cdr:y>
    </cdr:from>
    <cdr:to>
      <cdr:x>0.97055</cdr:x>
      <cdr:y>0.63293</cdr:y>
    </cdr:to>
    <cdr:cxnSp macro="">
      <cdr:nvCxnSpPr>
        <cdr:cNvPr id="5" name="Straight Connector 4"/>
        <cdr:cNvCxnSpPr/>
      </cdr:nvCxnSpPr>
      <cdr:spPr>
        <a:xfrm xmlns:a="http://schemas.openxmlformats.org/drawingml/2006/main">
          <a:off x="76418" y="3839044"/>
          <a:ext cx="8938779" cy="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bg1">
              <a:lumMod val="75000"/>
            </a:schemeClr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0.00308</cdr:x>
      <cdr:y>0.08491</cdr:y>
    </cdr:from>
    <cdr:to>
      <cdr:x>0.96929</cdr:x>
      <cdr:y>0.26887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28604" y="514350"/>
          <a:ext cx="8973071" cy="11144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absoluteAnchor>
    <xdr:pos x="0" y="0"/>
    <xdr:ext cx="9298781" cy="607218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0.00823</cdr:x>
      <cdr:y>0.63293</cdr:y>
    </cdr:from>
    <cdr:to>
      <cdr:x>0.97055</cdr:x>
      <cdr:y>0.63293</cdr:y>
    </cdr:to>
    <cdr:cxnSp macro="">
      <cdr:nvCxnSpPr>
        <cdr:cNvPr id="5" name="Straight Connector 4"/>
        <cdr:cNvCxnSpPr/>
      </cdr:nvCxnSpPr>
      <cdr:spPr>
        <a:xfrm xmlns:a="http://schemas.openxmlformats.org/drawingml/2006/main">
          <a:off x="76418" y="3839044"/>
          <a:ext cx="8938779" cy="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bg1">
              <a:lumMod val="75000"/>
            </a:schemeClr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0.00308</cdr:x>
      <cdr:y>0.10364</cdr:y>
    </cdr:from>
    <cdr:to>
      <cdr:x>0.96929</cdr:x>
      <cdr:y>0.2817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28576" y="628650"/>
          <a:ext cx="8974948" cy="1080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6.xml><?xml version="1.0" encoding="utf-8"?>
<xdr:wsDr xmlns:xdr="http://schemas.openxmlformats.org/drawingml/2006/spreadsheetDrawing" xmlns:a="http://schemas.openxmlformats.org/drawingml/2006/main">
  <xdr:absoluteAnchor>
    <xdr:pos x="0" y="0"/>
    <xdr:ext cx="9298781" cy="607218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0.00926</cdr:x>
      <cdr:y>0.63765</cdr:y>
    </cdr:from>
    <cdr:to>
      <cdr:x>0.97158</cdr:x>
      <cdr:y>0.63765</cdr:y>
    </cdr:to>
    <cdr:cxnSp macro="">
      <cdr:nvCxnSpPr>
        <cdr:cNvPr id="5" name="Straight Connector 4"/>
        <cdr:cNvCxnSpPr/>
      </cdr:nvCxnSpPr>
      <cdr:spPr>
        <a:xfrm xmlns:a="http://schemas.openxmlformats.org/drawingml/2006/main">
          <a:off x="85956" y="3862802"/>
          <a:ext cx="8936946" cy="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bg1">
              <a:lumMod val="75000"/>
            </a:schemeClr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0.00308</cdr:x>
      <cdr:y>0.08962</cdr:y>
    </cdr:from>
    <cdr:to>
      <cdr:x>0.96929</cdr:x>
      <cdr:y>0.27201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28604" y="542926"/>
          <a:ext cx="8973071" cy="11049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8.xml><?xml version="1.0" encoding="utf-8"?>
<xdr:wsDr xmlns:xdr="http://schemas.openxmlformats.org/drawingml/2006/spreadsheetDrawing" xmlns:a="http://schemas.openxmlformats.org/drawingml/2006/main">
  <xdr:absoluteAnchor>
    <xdr:pos x="0" y="0"/>
    <xdr:ext cx="9292167" cy="60642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9.xml><?xml version="1.0" encoding="utf-8"?>
<c:userShapes xmlns:c="http://schemas.openxmlformats.org/drawingml/2006/chart">
  <cdr:relSizeAnchor xmlns:cdr="http://schemas.openxmlformats.org/drawingml/2006/chartDrawing">
    <cdr:from>
      <cdr:x>0.00823</cdr:x>
      <cdr:y>0.63765</cdr:y>
    </cdr:from>
    <cdr:to>
      <cdr:x>0.97055</cdr:x>
      <cdr:y>0.63765</cdr:y>
    </cdr:to>
    <cdr:cxnSp macro="">
      <cdr:nvCxnSpPr>
        <cdr:cNvPr id="5" name="Straight Connector 4"/>
        <cdr:cNvCxnSpPr/>
      </cdr:nvCxnSpPr>
      <cdr:spPr>
        <a:xfrm xmlns:a="http://schemas.openxmlformats.org/drawingml/2006/main">
          <a:off x="76431" y="3862802"/>
          <a:ext cx="8936946" cy="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bg1">
              <a:lumMod val="75000"/>
            </a:schemeClr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0.00308</cdr:x>
      <cdr:y>0.09203</cdr:y>
    </cdr:from>
    <cdr:to>
      <cdr:x>0.96929</cdr:x>
      <cdr:y>0.27127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28604" y="557494"/>
          <a:ext cx="8973071" cy="1085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98781" cy="607218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0.xml><?xml version="1.0" encoding="utf-8"?>
<xdr:wsDr xmlns:xdr="http://schemas.openxmlformats.org/drawingml/2006/spreadsheetDrawing" xmlns:a="http://schemas.openxmlformats.org/drawingml/2006/main">
  <xdr:absoluteAnchor>
    <xdr:pos x="0" y="0"/>
    <xdr:ext cx="9298781" cy="607218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0.00926</cdr:x>
      <cdr:y>0.63765</cdr:y>
    </cdr:from>
    <cdr:to>
      <cdr:x>0.97158</cdr:x>
      <cdr:y>0.63765</cdr:y>
    </cdr:to>
    <cdr:cxnSp macro="">
      <cdr:nvCxnSpPr>
        <cdr:cNvPr id="5" name="Straight Connector 4"/>
        <cdr:cNvCxnSpPr/>
      </cdr:nvCxnSpPr>
      <cdr:spPr>
        <a:xfrm xmlns:a="http://schemas.openxmlformats.org/drawingml/2006/main">
          <a:off x="85956" y="3862802"/>
          <a:ext cx="8936946" cy="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bg1">
              <a:lumMod val="75000"/>
            </a:schemeClr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0.00308</cdr:x>
      <cdr:y>0.08648</cdr:y>
    </cdr:from>
    <cdr:to>
      <cdr:x>0.96929</cdr:x>
      <cdr:y>0.27044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28604" y="523875"/>
          <a:ext cx="8973071" cy="11144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0.00926</cdr:x>
      <cdr:y>0.6345</cdr:y>
    </cdr:from>
    <cdr:to>
      <cdr:x>0.97158</cdr:x>
      <cdr:y>0.6345</cdr:y>
    </cdr:to>
    <cdr:cxnSp macro="">
      <cdr:nvCxnSpPr>
        <cdr:cNvPr id="5" name="Straight Connector 4"/>
        <cdr:cNvCxnSpPr/>
      </cdr:nvCxnSpPr>
      <cdr:spPr>
        <a:xfrm xmlns:a="http://schemas.openxmlformats.org/drawingml/2006/main">
          <a:off x="85956" y="3843752"/>
          <a:ext cx="8936946" cy="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bg1">
              <a:lumMod val="75000"/>
            </a:schemeClr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0.00205</cdr:x>
      <cdr:y>0.0832</cdr:y>
    </cdr:from>
    <cdr:to>
      <cdr:x>0.96826</cdr:x>
      <cdr:y>0.26415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19079" y="504017"/>
          <a:ext cx="8973071" cy="10961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98781" cy="607218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0.0072</cdr:x>
      <cdr:y>0.63922</cdr:y>
    </cdr:from>
    <cdr:to>
      <cdr:x>0.96952</cdr:x>
      <cdr:y>0.63922</cdr:y>
    </cdr:to>
    <cdr:cxnSp macro="">
      <cdr:nvCxnSpPr>
        <cdr:cNvPr id="5" name="Straight Connector 4"/>
        <cdr:cNvCxnSpPr/>
      </cdr:nvCxnSpPr>
      <cdr:spPr>
        <a:xfrm xmlns:a="http://schemas.openxmlformats.org/drawingml/2006/main">
          <a:off x="66906" y="3872327"/>
          <a:ext cx="8936946" cy="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bg1">
              <a:lumMod val="75000"/>
            </a:schemeClr>
          </a:solidFill>
          <a:prstDash val="sysDot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0.00308</cdr:x>
      <cdr:y>0.08648</cdr:y>
    </cdr:from>
    <cdr:to>
      <cdr:x>0.96929</cdr:x>
      <cdr:y>0.2673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28604" y="523875"/>
          <a:ext cx="8973071" cy="10953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9050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298781" cy="607218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tabSelected="1" zoomScale="70" zoomScaleNormal="70" workbookViewId="0">
      <selection activeCell="A5" sqref="A5"/>
    </sheetView>
  </sheetViews>
  <sheetFormatPr defaultColWidth="0" defaultRowHeight="20.100000000000001" customHeight="1" zeroHeight="1" x14ac:dyDescent="0.25"/>
  <cols>
    <col min="1" max="1" width="8.28515625" style="5" customWidth="1"/>
    <col min="2" max="2" width="34.28515625" style="5" bestFit="1" customWidth="1"/>
    <col min="3" max="3" width="153.7109375" style="7" bestFit="1" customWidth="1"/>
    <col min="4" max="4" width="44.140625" style="5" customWidth="1"/>
    <col min="5" max="8" width="0" style="5" hidden="1" customWidth="1"/>
    <col min="9" max="16384" width="23.5703125" style="5" hidden="1"/>
  </cols>
  <sheetData>
    <row r="1" spans="1:8" ht="20.100000000000001" customHeight="1" x14ac:dyDescent="0.25">
      <c r="A1" s="141" t="s">
        <v>216</v>
      </c>
      <c r="B1" s="141"/>
      <c r="C1" s="141"/>
      <c r="D1" s="141"/>
    </row>
    <row r="2" spans="1:8" ht="20.100000000000001" customHeight="1" x14ac:dyDescent="0.25">
      <c r="A2" s="142" t="s">
        <v>215</v>
      </c>
      <c r="B2" s="143"/>
      <c r="C2" s="143"/>
      <c r="D2" s="143"/>
      <c r="E2" s="6"/>
      <c r="F2" s="6"/>
      <c r="G2" s="6"/>
      <c r="H2" s="6"/>
    </row>
    <row r="3" spans="1:8" ht="20.100000000000001" customHeight="1" x14ac:dyDescent="0.3">
      <c r="A3" s="119" t="s">
        <v>225</v>
      </c>
      <c r="B3" s="119"/>
      <c r="C3" s="119"/>
      <c r="D3" s="119"/>
      <c r="E3" s="6"/>
      <c r="F3" s="6"/>
      <c r="G3" s="6"/>
      <c r="H3" s="6"/>
    </row>
    <row r="4" spans="1:8" ht="20.100000000000001" customHeight="1" x14ac:dyDescent="0.3">
      <c r="A4" s="105"/>
      <c r="B4" s="105"/>
      <c r="C4" s="106"/>
      <c r="D4" s="105"/>
    </row>
    <row r="5" spans="1:8" ht="20.100000000000001" customHeight="1" x14ac:dyDescent="0.3">
      <c r="A5" s="107" t="s">
        <v>69</v>
      </c>
      <c r="B5" s="108"/>
      <c r="C5" s="106"/>
      <c r="D5" s="105"/>
    </row>
    <row r="6" spans="1:8" ht="20.100000000000001" customHeight="1" x14ac:dyDescent="0.25">
      <c r="A6" s="107"/>
      <c r="B6" s="108"/>
      <c r="C6" s="106"/>
      <c r="D6" s="105"/>
    </row>
    <row r="7" spans="1:8" ht="20.100000000000001" customHeight="1" x14ac:dyDescent="0.3">
      <c r="A7" s="105"/>
      <c r="B7" s="109" t="str">
        <f>'Table 1'!A2</f>
        <v>Table 1</v>
      </c>
      <c r="C7" s="110" t="str">
        <f>'Table 1'!B2</f>
        <v>Areas of woodland and tree cover outside woodland as a % of total land area</v>
      </c>
      <c r="D7" s="111" t="s">
        <v>90</v>
      </c>
      <c r="E7" s="10"/>
    </row>
    <row r="8" spans="1:8" ht="20.100000000000001" customHeight="1" x14ac:dyDescent="0.3">
      <c r="A8" s="107"/>
      <c r="B8" s="109" t="str">
        <f>'Table 2'!A2</f>
        <v>Table 2</v>
      </c>
      <c r="C8" s="110" t="str">
        <f>'Table 2'!B2</f>
        <v>Summary areas of woodlands and categories of tree cover outside woodland</v>
      </c>
      <c r="D8" s="111" t="s">
        <v>91</v>
      </c>
    </row>
    <row r="9" spans="1:8" ht="20.100000000000001" customHeight="1" x14ac:dyDescent="0.3">
      <c r="A9" s="105"/>
      <c r="B9" s="112" t="str">
        <f>'Table 4'!A2</f>
        <v>Table 4</v>
      </c>
      <c r="C9" s="110" t="str">
        <f>'Table 4'!B2</f>
        <v>NFI woodland area, extra NFI and new NFI woodland by country, urban and rural</v>
      </c>
      <c r="D9" s="111" t="s">
        <v>70</v>
      </c>
      <c r="E9" s="11"/>
    </row>
    <row r="10" spans="1:8" ht="20.100000000000001" customHeight="1" x14ac:dyDescent="0.3">
      <c r="A10" s="105"/>
      <c r="B10" s="112" t="str">
        <f>'Table 5'!A2</f>
        <v>Table 5</v>
      </c>
      <c r="C10" s="110" t="str">
        <f>'Table 5'!B2</f>
        <v>Areas of woodland and tree cover outside woodland</v>
      </c>
      <c r="D10" s="111" t="s">
        <v>71</v>
      </c>
      <c r="E10" s="11"/>
    </row>
    <row r="11" spans="1:8" ht="20.100000000000001" customHeight="1" x14ac:dyDescent="0.3">
      <c r="A11" s="105"/>
      <c r="B11" s="112" t="str">
        <f>'Table 6'!A2</f>
        <v>Table 6</v>
      </c>
      <c r="C11" s="110" t="str">
        <f>'Table 6'!B2</f>
        <v>Rural areas of woodland and tree cover outside woodland</v>
      </c>
      <c r="D11" s="111" t="s">
        <v>72</v>
      </c>
      <c r="E11" s="11"/>
    </row>
    <row r="12" spans="1:8" ht="20.100000000000001" customHeight="1" x14ac:dyDescent="0.3">
      <c r="A12" s="105"/>
      <c r="B12" s="112" t="str">
        <f>'Table 7'!A2</f>
        <v>Table 7</v>
      </c>
      <c r="C12" s="110" t="str">
        <f>'Table 7'!B2</f>
        <v>Urban areas of woodland and tree cover outside woodland</v>
      </c>
      <c r="D12" s="111" t="s">
        <v>73</v>
      </c>
      <c r="E12" s="11"/>
    </row>
    <row r="13" spans="1:8" ht="20.100000000000001" customHeight="1" x14ac:dyDescent="0.3">
      <c r="A13" s="105"/>
      <c r="B13" s="112" t="str">
        <f>'Table 8'!A2</f>
        <v>Table 8</v>
      </c>
      <c r="C13" s="110" t="str">
        <f>'Table 8'!B2</f>
        <v>Areas of major categories of tree cover outside woodland</v>
      </c>
      <c r="D13" s="111" t="s">
        <v>74</v>
      </c>
      <c r="E13" s="11"/>
    </row>
    <row r="14" spans="1:8" ht="20.100000000000001" customHeight="1" x14ac:dyDescent="0.3">
      <c r="A14" s="105"/>
      <c r="B14" s="112" t="str">
        <f>'Table 9'!A2</f>
        <v>Table 9</v>
      </c>
      <c r="C14" s="110" t="str">
        <f>'Table 9'!B2</f>
        <v>Numbers of features of major categories of trees outside woodland</v>
      </c>
      <c r="D14" s="111" t="s">
        <v>75</v>
      </c>
      <c r="E14" s="11"/>
    </row>
    <row r="15" spans="1:8" ht="20.100000000000001" customHeight="1" x14ac:dyDescent="0.3">
      <c r="A15" s="105"/>
      <c r="B15" s="112" t="str">
        <f>'Table 10'!A2</f>
        <v>Table 10</v>
      </c>
      <c r="C15" s="110" t="str">
        <f>'Table 10'!B2</f>
        <v>Mean sizes of non-woodland tree features</v>
      </c>
      <c r="D15" s="111" t="s">
        <v>76</v>
      </c>
      <c r="E15" s="11"/>
    </row>
    <row r="16" spans="1:8" ht="20.100000000000001" customHeight="1" x14ac:dyDescent="0.3">
      <c r="A16" s="105"/>
      <c r="B16" s="112" t="str">
        <f>'Table 11'!A2</f>
        <v>Table 11</v>
      </c>
      <c r="C16" s="110" t="str">
        <f>'Table 11'!B2</f>
        <v xml:space="preserve">Areas of small woods and sub-categories </v>
      </c>
      <c r="D16" s="111" t="s">
        <v>77</v>
      </c>
      <c r="E16" s="11"/>
    </row>
    <row r="17" spans="1:5" ht="20.100000000000001" customHeight="1" x14ac:dyDescent="0.3">
      <c r="A17" s="105"/>
      <c r="B17" s="112" t="str">
        <f>'Table 12'!A2</f>
        <v>Table 12</v>
      </c>
      <c r="C17" s="110" t="str">
        <f>'Table 12'!B2</f>
        <v xml:space="preserve">Total number of small woods features including sub-categories </v>
      </c>
      <c r="D17" s="111" t="s">
        <v>78</v>
      </c>
      <c r="E17" s="11"/>
    </row>
    <row r="18" spans="1:5" ht="20.100000000000001" customHeight="1" x14ac:dyDescent="0.3">
      <c r="A18" s="105"/>
      <c r="B18" s="112" t="str">
        <f>'Table 13'!A2</f>
        <v>Table 13</v>
      </c>
      <c r="C18" s="110" t="str">
        <f>'Table 13'!B2</f>
        <v>Small woods mean feature sizes</v>
      </c>
      <c r="D18" s="111" t="s">
        <v>79</v>
      </c>
      <c r="E18" s="11"/>
    </row>
    <row r="19" spans="1:5" ht="20.100000000000001" customHeight="1" x14ac:dyDescent="0.3">
      <c r="A19" s="105"/>
      <c r="B19" s="112" t="str">
        <f>'Table 14'!A2</f>
        <v>Table 14</v>
      </c>
      <c r="C19" s="110" t="str">
        <f>'Table 14'!B2</f>
        <v xml:space="preserve">Areas of groups of trees </v>
      </c>
      <c r="D19" s="111" t="s">
        <v>80</v>
      </c>
      <c r="E19" s="11"/>
    </row>
    <row r="20" spans="1:5" ht="20.100000000000001" customHeight="1" x14ac:dyDescent="0.3">
      <c r="A20" s="105"/>
      <c r="B20" s="112" t="str">
        <f>'Table 15'!A2</f>
        <v>Table 15</v>
      </c>
      <c r="C20" s="110" t="str">
        <f>'Table 15'!B2</f>
        <v>Number of groups of trees including linear and non-linear categories</v>
      </c>
      <c r="D20" s="111" t="s">
        <v>81</v>
      </c>
      <c r="E20" s="11"/>
    </row>
    <row r="21" spans="1:5" ht="20.100000000000001" customHeight="1" x14ac:dyDescent="0.3">
      <c r="A21" s="105"/>
      <c r="B21" s="112" t="str">
        <f>'Table 16'!A2</f>
        <v>Table 16</v>
      </c>
      <c r="C21" s="110" t="str">
        <f>'Table 16'!B2</f>
        <v xml:space="preserve">Mean sizes of groups of trees </v>
      </c>
      <c r="D21" s="111" t="s">
        <v>82</v>
      </c>
      <c r="E21" s="11"/>
    </row>
    <row r="22" spans="1:5" ht="20.100000000000001" customHeight="1" x14ac:dyDescent="0.3">
      <c r="A22" s="105"/>
      <c r="B22" s="112" t="str">
        <f>'Table 17'!A2</f>
        <v>Table 17</v>
      </c>
      <c r="C22" s="110" t="str">
        <f>'Table 17'!B2</f>
        <v>Areas of canopies of lone trees</v>
      </c>
      <c r="D22" s="111" t="s">
        <v>83</v>
      </c>
      <c r="E22" s="11"/>
    </row>
    <row r="23" spans="1:5" ht="20.100000000000001" customHeight="1" x14ac:dyDescent="0.3">
      <c r="A23" s="105"/>
      <c r="B23" s="112" t="str">
        <f>'Table 18'!A2</f>
        <v>Table 18</v>
      </c>
      <c r="C23" s="110" t="str">
        <f>'Table 18'!B2</f>
        <v>Number of lone trees</v>
      </c>
      <c r="D23" s="111" t="s">
        <v>84</v>
      </c>
      <c r="E23" s="11"/>
    </row>
    <row r="24" spans="1:5" ht="20.100000000000001" customHeight="1" x14ac:dyDescent="0.3">
      <c r="A24" s="105"/>
      <c r="B24" s="112" t="str">
        <f>'Table 19'!A2</f>
        <v>Table 19</v>
      </c>
      <c r="C24" s="110" t="str">
        <f>'Table 19'!B2</f>
        <v xml:space="preserve">Mean sizes of lone trees </v>
      </c>
      <c r="D24" s="111" t="s">
        <v>85</v>
      </c>
      <c r="E24" s="11"/>
    </row>
    <row r="25" spans="1:5" ht="20.100000000000001" customHeight="1" x14ac:dyDescent="0.3">
      <c r="A25" s="105"/>
      <c r="B25" s="112" t="str">
        <f>'Table 20 &amp; 21'!A25</f>
        <v>Table 20</v>
      </c>
      <c r="C25" s="110" t="str">
        <f>'Table 20 &amp; 21'!B25</f>
        <v>Areas of hedgerows by country and region</v>
      </c>
      <c r="D25" s="111" t="s">
        <v>86</v>
      </c>
      <c r="E25" s="11"/>
    </row>
    <row r="26" spans="1:5" ht="20.100000000000001" customHeight="1" x14ac:dyDescent="0.3">
      <c r="A26" s="105"/>
      <c r="B26" s="112" t="str">
        <f>'Table 20 &amp; 21'!A49</f>
        <v>Table 21</v>
      </c>
      <c r="C26" s="110" t="str">
        <f>'Table 20 &amp; 21'!B49</f>
        <v>Areas of hedgerows by country and rural and urban land categories</v>
      </c>
      <c r="D26" s="111" t="s">
        <v>87</v>
      </c>
      <c r="E26" s="11"/>
    </row>
    <row r="27" spans="1:5" ht="20.100000000000001" customHeight="1" x14ac:dyDescent="0.3">
      <c r="A27" s="105"/>
      <c r="B27" s="112" t="str">
        <f>'Table 22  &amp; 23'!A26</f>
        <v>Table 22</v>
      </c>
      <c r="C27" s="110" t="str">
        <f>'Table 22  &amp; 23'!B26</f>
        <v>Length of hedgerows</v>
      </c>
      <c r="D27" s="111" t="s">
        <v>96</v>
      </c>
      <c r="E27" s="11"/>
    </row>
    <row r="28" spans="1:5" ht="20.100000000000001" customHeight="1" x14ac:dyDescent="0.3">
      <c r="A28" s="105"/>
      <c r="B28" s="112" t="str">
        <f>'Table 22  &amp; 23'!A49</f>
        <v>Table 23</v>
      </c>
      <c r="C28" s="110" t="str">
        <f>'Table 22  &amp; 23'!B49</f>
        <v>Length of hedgerows by country and rural and urban land categories</v>
      </c>
      <c r="D28" s="111" t="s">
        <v>108</v>
      </c>
      <c r="E28" s="11"/>
    </row>
    <row r="29" spans="1:5" ht="20.100000000000001" customHeight="1" x14ac:dyDescent="0.3">
      <c r="A29" s="105"/>
      <c r="B29" s="112" t="str">
        <f>'Table 24'!A2</f>
        <v>Table 24</v>
      </c>
      <c r="C29" s="110" t="str">
        <f>'Table 24'!B2</f>
        <v>Areas of canopies of hedgerow tree features</v>
      </c>
      <c r="D29" s="111" t="s">
        <v>109</v>
      </c>
      <c r="E29" s="11"/>
    </row>
    <row r="30" spans="1:5" ht="20.100000000000001" customHeight="1" x14ac:dyDescent="0.3">
      <c r="A30" s="105"/>
      <c r="B30" s="112" t="str">
        <f>'Table 25'!A2</f>
        <v>Table 25</v>
      </c>
      <c r="C30" s="110" t="str">
        <f>'Table 25'!B2</f>
        <v>Upland and lowland distribution of tree features outside woodland</v>
      </c>
      <c r="D30" s="111" t="s">
        <v>110</v>
      </c>
      <c r="E30" s="11"/>
    </row>
    <row r="31" spans="1:5" ht="20.100000000000001" customHeight="1" x14ac:dyDescent="0.3">
      <c r="A31" s="105"/>
      <c r="B31" s="112" t="str">
        <f>'Table 26'!A2</f>
        <v>Table 26</v>
      </c>
      <c r="C31" s="110" t="str">
        <f>'Table 26'!B2</f>
        <v>Numbers of hand mapped and fieldwork 1-by-1 Km sample squares</v>
      </c>
      <c r="D31" s="111" t="s">
        <v>178</v>
      </c>
      <c r="E31" s="11"/>
    </row>
    <row r="32" spans="1:5" ht="20.100000000000001" customHeight="1" x14ac:dyDescent="0.25">
      <c r="A32" s="105"/>
      <c r="B32" s="112" t="str">
        <f>'Sup Table 1'!A2</f>
        <v>Supplementary Table 1</v>
      </c>
      <c r="C32" s="110" t="str">
        <f>'Sup Table 1'!B2</f>
        <v>Areas of woodland and tree cover outside woodland as a % of total land area by region and rural and urban land category</v>
      </c>
      <c r="D32" s="111" t="s">
        <v>224</v>
      </c>
      <c r="E32" s="11"/>
    </row>
    <row r="33" spans="1:5" ht="20.100000000000001" customHeight="1" x14ac:dyDescent="0.25">
      <c r="A33" s="105"/>
      <c r="B33" s="112" t="str">
        <f>'Sup Table 2'!A2</f>
        <v>Supplementary Table 2</v>
      </c>
      <c r="C33" s="110" t="str">
        <f>'Sup Table 2'!B2</f>
        <v>Areas of woodland and tree cover outside woodland as a % of total land area by country and rural and urban land category</v>
      </c>
      <c r="D33" s="111" t="s">
        <v>223</v>
      </c>
      <c r="E33" s="11"/>
    </row>
    <row r="34" spans="1:5" ht="20.100000000000001" customHeight="1" x14ac:dyDescent="0.25">
      <c r="A34" s="105"/>
      <c r="B34" s="112" t="str">
        <f>'Sup Table 3'!A2</f>
        <v>Supplementary Table 3</v>
      </c>
      <c r="C34" s="110" t="str">
        <f>'Sup Table 3'!B2</f>
        <v>Areas of NFI woodland outside the 2013 NFI map</v>
      </c>
      <c r="D34" s="111" t="s">
        <v>222</v>
      </c>
      <c r="E34" s="11"/>
    </row>
    <row r="35" spans="1:5" ht="20.100000000000001" customHeight="1" x14ac:dyDescent="0.25">
      <c r="A35" s="105"/>
      <c r="B35" s="105"/>
      <c r="C35" s="106"/>
      <c r="D35" s="111"/>
    </row>
    <row r="36" spans="1:5" ht="20.100000000000001" customHeight="1" x14ac:dyDescent="0.25">
      <c r="A36" s="113" t="s">
        <v>88</v>
      </c>
      <c r="B36" s="105"/>
      <c r="C36" s="106"/>
      <c r="D36" s="105"/>
    </row>
    <row r="37" spans="1:5" ht="20.100000000000001" customHeight="1" x14ac:dyDescent="0.25">
      <c r="A37" s="114"/>
      <c r="B37" s="109" t="s">
        <v>89</v>
      </c>
      <c r="C37" s="110" t="s">
        <v>194</v>
      </c>
      <c r="D37" s="115"/>
      <c r="E37" s="13"/>
    </row>
    <row r="38" spans="1:5" ht="20.100000000000001" customHeight="1" x14ac:dyDescent="0.25">
      <c r="A38" s="114"/>
      <c r="B38" s="109" t="s">
        <v>93</v>
      </c>
      <c r="C38" s="110" t="s">
        <v>195</v>
      </c>
      <c r="D38" s="115"/>
      <c r="E38" s="13"/>
    </row>
    <row r="39" spans="1:5" ht="20.100000000000001" customHeight="1" x14ac:dyDescent="0.25">
      <c r="A39" s="114"/>
      <c r="B39" s="109" t="s">
        <v>179</v>
      </c>
      <c r="C39" s="110" t="s">
        <v>159</v>
      </c>
      <c r="D39" s="115"/>
      <c r="E39" s="13"/>
    </row>
    <row r="40" spans="1:5" ht="20.100000000000001" customHeight="1" x14ac:dyDescent="0.25">
      <c r="A40" s="114"/>
      <c r="B40" s="109" t="s">
        <v>180</v>
      </c>
      <c r="C40" s="110" t="s">
        <v>160</v>
      </c>
      <c r="D40" s="116"/>
      <c r="E40" s="13"/>
    </row>
    <row r="41" spans="1:5" ht="20.100000000000001" customHeight="1" x14ac:dyDescent="0.25">
      <c r="A41" s="114"/>
      <c r="B41" s="109" t="s">
        <v>94</v>
      </c>
      <c r="C41" s="110" t="s">
        <v>161</v>
      </c>
      <c r="D41" s="115"/>
      <c r="E41" s="13"/>
    </row>
    <row r="42" spans="1:5" ht="20.100000000000001" customHeight="1" x14ac:dyDescent="0.25">
      <c r="A42" s="114"/>
      <c r="B42" s="109" t="s">
        <v>95</v>
      </c>
      <c r="C42" s="110" t="s">
        <v>162</v>
      </c>
      <c r="D42" s="115"/>
      <c r="E42" s="13"/>
    </row>
    <row r="43" spans="1:5" ht="20.100000000000001" customHeight="1" x14ac:dyDescent="0.25">
      <c r="A43" s="114"/>
      <c r="B43" s="109" t="s">
        <v>97</v>
      </c>
      <c r="C43" s="110" t="s">
        <v>196</v>
      </c>
      <c r="D43" s="115"/>
      <c r="E43" s="13"/>
    </row>
    <row r="44" spans="1:5" ht="20.100000000000001" customHeight="1" x14ac:dyDescent="0.2">
      <c r="A44" s="114"/>
      <c r="B44" s="109" t="s">
        <v>98</v>
      </c>
      <c r="C44" s="110" t="s">
        <v>197</v>
      </c>
      <c r="D44" s="117"/>
      <c r="E44" s="13"/>
    </row>
    <row r="45" spans="1:5" ht="20.100000000000001" customHeight="1" x14ac:dyDescent="0.25">
      <c r="A45" s="114"/>
      <c r="B45" s="109" t="s">
        <v>181</v>
      </c>
      <c r="C45" s="110" t="s">
        <v>198</v>
      </c>
      <c r="D45" s="115"/>
      <c r="E45" s="11"/>
    </row>
    <row r="46" spans="1:5" ht="20.100000000000001" customHeight="1" x14ac:dyDescent="0.25">
      <c r="A46" s="114"/>
      <c r="B46" s="109" t="s">
        <v>182</v>
      </c>
      <c r="C46" s="110" t="s">
        <v>199</v>
      </c>
      <c r="D46" s="115"/>
      <c r="E46" s="11"/>
    </row>
    <row r="47" spans="1:5" ht="20.100000000000001" customHeight="1" x14ac:dyDescent="0.25">
      <c r="A47" s="114"/>
      <c r="B47" s="109" t="s">
        <v>183</v>
      </c>
      <c r="C47" s="110" t="s">
        <v>200</v>
      </c>
      <c r="D47" s="115"/>
      <c r="E47" s="13"/>
    </row>
    <row r="48" spans="1:5" ht="20.100000000000001" customHeight="1" x14ac:dyDescent="0.25">
      <c r="A48" s="114"/>
      <c r="B48" s="109" t="s">
        <v>184</v>
      </c>
      <c r="C48" s="110" t="s">
        <v>201</v>
      </c>
      <c r="D48" s="115"/>
      <c r="E48" s="13"/>
    </row>
    <row r="49" spans="1:5" ht="20.100000000000001" customHeight="1" x14ac:dyDescent="0.25">
      <c r="A49" s="114"/>
      <c r="B49" s="109" t="s">
        <v>185</v>
      </c>
      <c r="C49" s="110" t="s">
        <v>202</v>
      </c>
      <c r="D49" s="115"/>
      <c r="E49" s="13"/>
    </row>
    <row r="50" spans="1:5" ht="20.100000000000001" customHeight="1" x14ac:dyDescent="0.25">
      <c r="A50" s="114"/>
      <c r="B50" s="109" t="s">
        <v>99</v>
      </c>
      <c r="C50" s="110" t="s">
        <v>203</v>
      </c>
      <c r="D50" s="115"/>
    </row>
    <row r="51" spans="1:5" ht="20.100000000000001" customHeight="1" x14ac:dyDescent="0.25">
      <c r="A51" s="114"/>
      <c r="B51" s="109" t="s">
        <v>100</v>
      </c>
      <c r="C51" s="110" t="s">
        <v>204</v>
      </c>
      <c r="D51" s="115"/>
    </row>
    <row r="52" spans="1:5" ht="20.100000000000001" customHeight="1" x14ac:dyDescent="0.25">
      <c r="A52" s="114"/>
      <c r="B52" s="109" t="s">
        <v>101</v>
      </c>
      <c r="C52" s="110" t="s">
        <v>205</v>
      </c>
      <c r="D52" s="115"/>
    </row>
    <row r="53" spans="1:5" ht="20.100000000000001" customHeight="1" x14ac:dyDescent="0.25">
      <c r="A53" s="114"/>
      <c r="B53" s="109" t="s">
        <v>102</v>
      </c>
      <c r="C53" s="110" t="s">
        <v>206</v>
      </c>
      <c r="D53" s="118"/>
      <c r="E53" s="11"/>
    </row>
    <row r="54" spans="1:5" ht="20.100000000000001" customHeight="1" x14ac:dyDescent="0.25">
      <c r="A54" s="114"/>
      <c r="B54" s="109" t="s">
        <v>103</v>
      </c>
      <c r="C54" s="110" t="s">
        <v>207</v>
      </c>
      <c r="D54" s="115"/>
      <c r="E54" s="11"/>
    </row>
    <row r="55" spans="1:5" ht="20.100000000000001" customHeight="1" x14ac:dyDescent="0.25">
      <c r="A55" s="114"/>
      <c r="B55" s="109" t="s">
        <v>104</v>
      </c>
      <c r="C55" s="110" t="s">
        <v>208</v>
      </c>
      <c r="D55" s="115"/>
      <c r="E55" s="11"/>
    </row>
    <row r="56" spans="1:5" ht="20.100000000000001" customHeight="1" x14ac:dyDescent="0.25">
      <c r="A56" s="114"/>
      <c r="B56" s="109" t="s">
        <v>105</v>
      </c>
      <c r="C56" s="110" t="s">
        <v>116</v>
      </c>
      <c r="D56" s="115"/>
      <c r="E56" s="11"/>
    </row>
    <row r="57" spans="1:5" ht="20.100000000000001" customHeight="1" x14ac:dyDescent="0.25">
      <c r="A57" s="114"/>
      <c r="B57" s="109" t="s">
        <v>106</v>
      </c>
      <c r="C57" s="110" t="s">
        <v>209</v>
      </c>
      <c r="D57" s="115"/>
      <c r="E57" s="14"/>
    </row>
    <row r="58" spans="1:5" ht="20.100000000000001" customHeight="1" x14ac:dyDescent="0.25">
      <c r="A58" s="114"/>
      <c r="B58" s="109" t="s">
        <v>107</v>
      </c>
      <c r="C58" s="110" t="s">
        <v>210</v>
      </c>
      <c r="D58" s="115"/>
      <c r="E58" s="14"/>
    </row>
    <row r="59" spans="1:5" ht="20.100000000000001" customHeight="1" x14ac:dyDescent="0.25">
      <c r="A59" s="114"/>
      <c r="B59" s="109" t="s">
        <v>186</v>
      </c>
      <c r="C59" s="110" t="s">
        <v>170</v>
      </c>
      <c r="D59" s="115"/>
      <c r="E59" s="14"/>
    </row>
    <row r="60" spans="1:5" ht="20.100000000000001" customHeight="1" x14ac:dyDescent="0.25">
      <c r="A60" s="114"/>
      <c r="B60" s="109" t="s">
        <v>187</v>
      </c>
      <c r="C60" s="110" t="s">
        <v>211</v>
      </c>
      <c r="D60" s="115"/>
      <c r="E60" s="13"/>
    </row>
    <row r="61" spans="1:5" ht="20.100000000000001" customHeight="1" x14ac:dyDescent="0.25">
      <c r="A61" s="114"/>
      <c r="B61" s="109" t="s">
        <v>188</v>
      </c>
      <c r="C61" s="110" t="s">
        <v>212</v>
      </c>
      <c r="D61" s="115"/>
      <c r="E61" s="13"/>
    </row>
    <row r="62" spans="1:5" ht="20.100000000000001" customHeight="1" x14ac:dyDescent="0.25">
      <c r="A62" s="114"/>
      <c r="B62" s="109" t="s">
        <v>189</v>
      </c>
      <c r="C62" s="110" t="s">
        <v>26</v>
      </c>
      <c r="D62" s="115"/>
      <c r="E62" s="13"/>
    </row>
    <row r="63" spans="1:5" ht="20.100000000000001" customHeight="1" x14ac:dyDescent="0.25">
      <c r="A63" s="114"/>
      <c r="B63" s="109" t="s">
        <v>190</v>
      </c>
      <c r="C63" s="110" t="s">
        <v>64</v>
      </c>
      <c r="D63" s="115"/>
      <c r="E63" s="11"/>
    </row>
    <row r="64" spans="1:5" ht="20.100000000000001" customHeight="1" x14ac:dyDescent="0.25">
      <c r="A64" s="114"/>
      <c r="B64" s="109" t="s">
        <v>191</v>
      </c>
      <c r="C64" s="110" t="s">
        <v>114</v>
      </c>
      <c r="D64" s="115"/>
      <c r="E64" s="11"/>
    </row>
    <row r="65" spans="1:5" ht="20.100000000000001" customHeight="1" x14ac:dyDescent="0.25">
      <c r="A65" s="114"/>
      <c r="B65" s="109" t="s">
        <v>192</v>
      </c>
      <c r="C65" s="110" t="s">
        <v>213</v>
      </c>
      <c r="D65" s="115"/>
      <c r="E65" s="11"/>
    </row>
    <row r="66" spans="1:5" ht="20.100000000000001" customHeight="1" x14ac:dyDescent="0.25">
      <c r="A66" s="114"/>
      <c r="B66" s="109" t="s">
        <v>193</v>
      </c>
      <c r="C66" s="110" t="s">
        <v>214</v>
      </c>
      <c r="D66" s="115"/>
      <c r="E66" s="11"/>
    </row>
    <row r="67" spans="1:5" ht="20.100000000000001" customHeight="1" x14ac:dyDescent="0.25">
      <c r="A67" s="114"/>
      <c r="B67" s="109"/>
      <c r="C67" s="110"/>
      <c r="D67" s="115"/>
      <c r="E67" s="11"/>
    </row>
    <row r="68" spans="1:5" ht="20.100000000000001" hidden="1" customHeight="1" x14ac:dyDescent="0.3">
      <c r="A68" s="12"/>
      <c r="B68" s="8"/>
      <c r="C68" s="9"/>
      <c r="D68" s="10"/>
      <c r="E68" s="13"/>
    </row>
    <row r="69" spans="1:5" ht="20.100000000000001" hidden="1" customHeight="1" x14ac:dyDescent="0.3">
      <c r="A69" s="12"/>
      <c r="B69" s="8"/>
      <c r="C69" s="9"/>
      <c r="D69" s="10"/>
      <c r="E69" s="13"/>
    </row>
    <row r="70" spans="1:5" ht="20.100000000000001" hidden="1" customHeight="1" x14ac:dyDescent="0.3">
      <c r="A70" s="12"/>
      <c r="B70" s="8"/>
      <c r="C70" s="9"/>
      <c r="D70" s="10"/>
      <c r="E70" s="13"/>
    </row>
  </sheetData>
  <mergeCells count="3">
    <mergeCell ref="A1:D1"/>
    <mergeCell ref="A2:D2"/>
    <mergeCell ref="A3:D3"/>
  </mergeCells>
  <hyperlinks>
    <hyperlink ref="D7" location="'Table 1'!A1" display="Go to Table 1"/>
    <hyperlink ref="D9" location="'Table 4'!A1" display="Go to Table 4"/>
    <hyperlink ref="D8" location="'Table 2'!A1" display="Go to Table 2"/>
    <hyperlink ref="D10" location="'Table 5'!A1" display="Go to Table 5"/>
    <hyperlink ref="D11" location="'Table 6'!A1" display="Go to Table 6"/>
    <hyperlink ref="D13" location="'Table 8'!A1" display="Go to Table 8"/>
    <hyperlink ref="D15" location="'Table 10'!A1" display="Go to Table 10"/>
    <hyperlink ref="D17" location="'Table 12'!A1" display="Go to Table 12"/>
    <hyperlink ref="D19" location="'Table 14'!A1" display="Go to Table 14"/>
    <hyperlink ref="D21" location="'Table 16'!A1" display="Go to Table 16"/>
    <hyperlink ref="D23" location="'Table 18'!A1" display="Go to Table 18"/>
    <hyperlink ref="D25" location="'Table 20 &amp; 21'!A1" display="Go to Table 20"/>
    <hyperlink ref="D27" location="'Table 22  &amp; 23'!A1" display="Go to Table 22"/>
    <hyperlink ref="D29" location="'Table 24'!A1" display="Go to Table 24"/>
    <hyperlink ref="D31" location="'Table 26'!A1" display="Go to Table 26"/>
    <hyperlink ref="D12" location="'Table 7'!A1" display="Go to Table 7"/>
    <hyperlink ref="D14" location="'Table 9'!A1" display="Go to Table 9"/>
    <hyperlink ref="D16" location="'Table 11'!A1" display="Go to Table 11"/>
    <hyperlink ref="D18" location="'Table 13'!A1" display="Go to Table 13"/>
    <hyperlink ref="D20" location="'Table 15'!A1" display="Go to Table 15"/>
    <hyperlink ref="D22" location="'Table 17'!A1" display="Go to Table 17"/>
    <hyperlink ref="D24" location="'Table 19'!A1" display="Go to Table 19"/>
    <hyperlink ref="D26" location="'Table 20 &amp; 21'!A1" display="Go to Table 21"/>
    <hyperlink ref="D28" location="'Table 22  &amp; 23'!A1" display="Go to Table 23"/>
    <hyperlink ref="D30" location="'Table 25'!A1" display="Go to Table 25"/>
    <hyperlink ref="D32" location="'Sup Table 1'!A1" display="Go to Table x"/>
    <hyperlink ref="D33" location="'Sup Table 2'!A1" display="Go to Table x"/>
    <hyperlink ref="D34" location="'Sup Table 3'!A1" display="Go to Table x"/>
  </hyperlink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L23"/>
  <sheetViews>
    <sheetView showGridLines="0" zoomScale="70" zoomScaleNormal="70" workbookViewId="0">
      <selection activeCell="A2" sqref="A2"/>
    </sheetView>
  </sheetViews>
  <sheetFormatPr defaultColWidth="9.140625" defaultRowHeight="20.100000000000001" customHeight="1" x14ac:dyDescent="0.2"/>
  <cols>
    <col min="1" max="1" width="15.7109375" style="1" customWidth="1"/>
    <col min="2" max="2" width="18.7109375" style="1" customWidth="1"/>
    <col min="3" max="10" width="12.7109375" style="1" customWidth="1"/>
    <col min="11" max="11" width="9.140625" style="1"/>
    <col min="12" max="12" width="12.7109375" style="1" customWidth="1"/>
    <col min="13" max="16384" width="9.140625" style="1"/>
  </cols>
  <sheetData>
    <row r="1" spans="1:12" ht="20.100000000000001" customHeight="1" x14ac:dyDescent="0.3">
      <c r="A1" s="16"/>
    </row>
    <row r="2" spans="1:12" ht="20.100000000000001" customHeight="1" x14ac:dyDescent="0.3">
      <c r="A2" s="4" t="s">
        <v>43</v>
      </c>
      <c r="B2" s="3" t="s">
        <v>165</v>
      </c>
    </row>
    <row r="3" spans="1:12" ht="20.100000000000001" customHeight="1" x14ac:dyDescent="0.3">
      <c r="B3" s="25"/>
    </row>
    <row r="4" spans="1:12" ht="66" customHeight="1" x14ac:dyDescent="0.2">
      <c r="B4" s="120" t="s">
        <v>141</v>
      </c>
      <c r="C4" s="72" t="s">
        <v>117</v>
      </c>
      <c r="D4" s="72" t="s">
        <v>118</v>
      </c>
      <c r="E4" s="72" t="s">
        <v>19</v>
      </c>
      <c r="F4" s="72" t="s">
        <v>135</v>
      </c>
      <c r="G4" s="72" t="s">
        <v>112</v>
      </c>
      <c r="H4" s="72" t="s">
        <v>22</v>
      </c>
      <c r="I4" s="72" t="s">
        <v>21</v>
      </c>
      <c r="J4" s="72" t="s">
        <v>20</v>
      </c>
    </row>
    <row r="5" spans="1:12" ht="20.100000000000001" customHeight="1" x14ac:dyDescent="0.2">
      <c r="B5" s="120"/>
      <c r="C5" s="74" t="s">
        <v>57</v>
      </c>
      <c r="D5" s="74" t="s">
        <v>57</v>
      </c>
      <c r="E5" s="74" t="s">
        <v>57</v>
      </c>
      <c r="F5" s="74" t="s">
        <v>57</v>
      </c>
      <c r="G5" s="74" t="s">
        <v>57</v>
      </c>
      <c r="H5" s="74" t="s">
        <v>57</v>
      </c>
      <c r="I5" s="74" t="s">
        <v>57</v>
      </c>
      <c r="J5" s="74" t="s">
        <v>57</v>
      </c>
    </row>
    <row r="6" spans="1:12" ht="20.100000000000001" customHeight="1" x14ac:dyDescent="0.3">
      <c r="B6" s="60" t="s">
        <v>3</v>
      </c>
      <c r="C6" s="78">
        <v>2072.621403862845</v>
      </c>
      <c r="D6" s="78">
        <v>1743.9636555350517</v>
      </c>
      <c r="E6" s="78">
        <v>388.42281025268716</v>
      </c>
      <c r="F6" s="78">
        <v>226.95909026858104</v>
      </c>
      <c r="G6" s="78">
        <v>281.14509453555053</v>
      </c>
      <c r="H6" s="78">
        <v>34.028655601987175</v>
      </c>
      <c r="I6" s="78">
        <v>34.336558794895339</v>
      </c>
      <c r="J6" s="78">
        <v>58.899071218446451</v>
      </c>
    </row>
    <row r="7" spans="1:12" ht="20.100000000000001" customHeight="1" x14ac:dyDescent="0.3">
      <c r="B7" s="19" t="s">
        <v>11</v>
      </c>
      <c r="C7" s="77">
        <v>2126.7413378542342</v>
      </c>
      <c r="D7" s="77">
        <v>1835.14595919366</v>
      </c>
      <c r="E7" s="77">
        <v>424.340246783206</v>
      </c>
      <c r="F7" s="77">
        <v>265.37698649911562</v>
      </c>
      <c r="G7" s="77">
        <v>300.83914327917262</v>
      </c>
      <c r="H7" s="77">
        <v>44.253627824843157</v>
      </c>
      <c r="I7" s="77">
        <v>43.1757316972271</v>
      </c>
      <c r="J7" s="77">
        <v>62.002677806988977</v>
      </c>
      <c r="L7" s="55"/>
    </row>
    <row r="8" spans="1:12" ht="20.100000000000001" customHeight="1" x14ac:dyDescent="0.3">
      <c r="B8" s="19" t="s">
        <v>10</v>
      </c>
      <c r="C8" s="77">
        <v>1859.7698198967043</v>
      </c>
      <c r="D8" s="77">
        <v>1581.1899410463475</v>
      </c>
      <c r="E8" s="77">
        <v>324.52398031077229</v>
      </c>
      <c r="F8" s="77">
        <v>192.55819319896909</v>
      </c>
      <c r="G8" s="77">
        <v>167.90431425972332</v>
      </c>
      <c r="H8" s="77">
        <v>24.534394808715373</v>
      </c>
      <c r="I8" s="77">
        <v>29.285283129478831</v>
      </c>
      <c r="J8" s="77">
        <v>33.769059919304169</v>
      </c>
      <c r="L8" s="55"/>
    </row>
    <row r="9" spans="1:12" ht="20.100000000000001" customHeight="1" x14ac:dyDescent="0.3">
      <c r="B9" s="61" t="s">
        <v>0</v>
      </c>
      <c r="C9" s="78">
        <v>2063.7391592523159</v>
      </c>
      <c r="D9" s="78">
        <v>1728.4015656349852</v>
      </c>
      <c r="E9" s="78">
        <v>384.48728996816851</v>
      </c>
      <c r="F9" s="78">
        <v>238.26715238217079</v>
      </c>
      <c r="G9" s="78">
        <v>254.37142384050131</v>
      </c>
      <c r="H9" s="78">
        <v>34.218730180611956</v>
      </c>
      <c r="I9" s="78">
        <v>34.41723888891709</v>
      </c>
      <c r="J9" s="78">
        <v>57.175385375455384</v>
      </c>
      <c r="L9" s="56"/>
    </row>
    <row r="10" spans="1:12" ht="20.100000000000001" customHeight="1" x14ac:dyDescent="0.3">
      <c r="B10" s="19" t="s">
        <v>11</v>
      </c>
      <c r="C10" s="77">
        <v>2123.6433310730522</v>
      </c>
      <c r="D10" s="77">
        <v>1832.1412813686818</v>
      </c>
      <c r="E10" s="77">
        <v>418.85342662243579</v>
      </c>
      <c r="F10" s="77">
        <v>274.99739801243038</v>
      </c>
      <c r="G10" s="77">
        <v>265.93900015686484</v>
      </c>
      <c r="H10" s="77">
        <v>43.234648468918394</v>
      </c>
      <c r="I10" s="77">
        <v>42.8867188693862</v>
      </c>
      <c r="J10" s="77">
        <v>58.455208241265375</v>
      </c>
      <c r="L10" s="56"/>
    </row>
    <row r="11" spans="1:12" ht="20.100000000000001" customHeight="1" x14ac:dyDescent="0.3">
      <c r="B11" s="19" t="s">
        <v>10</v>
      </c>
      <c r="C11" s="77">
        <v>1854.4686642732904</v>
      </c>
      <c r="D11" s="77">
        <v>1570.717197719772</v>
      </c>
      <c r="E11" s="77">
        <v>327.78895003351903</v>
      </c>
      <c r="F11" s="77">
        <v>207.89882066882996</v>
      </c>
      <c r="G11" s="77">
        <v>160.17830240725533</v>
      </c>
      <c r="H11" s="77">
        <v>26.235328246546679</v>
      </c>
      <c r="I11" s="77">
        <v>29.811402800144013</v>
      </c>
      <c r="J11" s="77">
        <v>40.582934382858035</v>
      </c>
      <c r="L11" s="56"/>
    </row>
    <row r="12" spans="1:12" ht="20.100000000000001" customHeight="1" x14ac:dyDescent="0.3">
      <c r="B12" s="62" t="s">
        <v>2</v>
      </c>
      <c r="C12" s="78">
        <v>1836.1467738008694</v>
      </c>
      <c r="D12" s="78">
        <v>1909.1388459072477</v>
      </c>
      <c r="E12" s="78">
        <v>331.7552550315616</v>
      </c>
      <c r="F12" s="78">
        <v>146.01768064236811</v>
      </c>
      <c r="G12" s="78">
        <v>191.83603806643291</v>
      </c>
      <c r="H12" s="78">
        <v>18.36920218234026</v>
      </c>
      <c r="I12" s="78">
        <v>32.299828110968406</v>
      </c>
      <c r="J12" s="78">
        <v>28.349559685893961</v>
      </c>
      <c r="L12" s="56"/>
    </row>
    <row r="13" spans="1:12" ht="20.100000000000001" customHeight="1" x14ac:dyDescent="0.3">
      <c r="B13" s="19" t="s">
        <v>11</v>
      </c>
      <c r="C13" s="77">
        <v>1821.2231399144</v>
      </c>
      <c r="D13" s="77">
        <v>2103.9850875194597</v>
      </c>
      <c r="E13" s="77">
        <v>385.08699747715417</v>
      </c>
      <c r="F13" s="77">
        <v>185.82476551974307</v>
      </c>
      <c r="G13" s="77">
        <v>245.80131906594286</v>
      </c>
      <c r="H13" s="77">
        <v>23.413059848247848</v>
      </c>
      <c r="I13" s="77">
        <v>43.923988324060979</v>
      </c>
      <c r="J13" s="77">
        <v>40.723561591754596</v>
      </c>
      <c r="L13" s="56"/>
    </row>
    <row r="14" spans="1:12" ht="20.100000000000001" customHeight="1" x14ac:dyDescent="0.3">
      <c r="B14" s="19" t="s">
        <v>10</v>
      </c>
      <c r="C14" s="77">
        <v>1853.9130046180951</v>
      </c>
      <c r="D14" s="77">
        <v>1594.8707142746453</v>
      </c>
      <c r="E14" s="77">
        <v>277.10123797988018</v>
      </c>
      <c r="F14" s="77">
        <v>118.25414055273346</v>
      </c>
      <c r="G14" s="77">
        <v>143.09320361526258</v>
      </c>
      <c r="H14" s="77">
        <v>14.825315260215682</v>
      </c>
      <c r="I14" s="77">
        <v>24.466403888549284</v>
      </c>
      <c r="J14" s="77">
        <v>18.483801409599693</v>
      </c>
      <c r="L14" s="56"/>
    </row>
    <row r="15" spans="1:12" ht="20.100000000000001" customHeight="1" x14ac:dyDescent="0.3">
      <c r="B15" s="63" t="s">
        <v>1</v>
      </c>
      <c r="C15" s="78">
        <v>2182.6500145890914</v>
      </c>
      <c r="D15" s="78">
        <v>1739.7380635884331</v>
      </c>
      <c r="E15" s="78">
        <v>462.70266416590107</v>
      </c>
      <c r="F15" s="78">
        <v>280.39829936051285</v>
      </c>
      <c r="G15" s="78">
        <v>384.76299222452809</v>
      </c>
      <c r="H15" s="78">
        <v>74.050172280860991</v>
      </c>
      <c r="I15" s="78">
        <v>36.100994852538093</v>
      </c>
      <c r="J15" s="78">
        <v>96.376284658939454</v>
      </c>
      <c r="L15" s="56"/>
    </row>
    <row r="16" spans="1:12" ht="20.100000000000001" customHeight="1" x14ac:dyDescent="0.3">
      <c r="B16" s="19" t="s">
        <v>11</v>
      </c>
      <c r="C16" s="77">
        <v>2189.4642875116892</v>
      </c>
      <c r="D16" s="77">
        <v>1742.4510322886206</v>
      </c>
      <c r="E16" s="77">
        <v>471.54108090832568</v>
      </c>
      <c r="F16" s="77">
        <v>294.80104497057437</v>
      </c>
      <c r="G16" s="77">
        <v>385.64531926003383</v>
      </c>
      <c r="H16" s="77">
        <v>80.360211672254891</v>
      </c>
      <c r="I16" s="77">
        <v>46.464337518632561</v>
      </c>
      <c r="J16" s="77">
        <v>98.420515075360441</v>
      </c>
      <c r="L16" s="56"/>
    </row>
    <row r="17" spans="1:12" ht="20.100000000000001" customHeight="1" x14ac:dyDescent="0.3">
      <c r="B17" s="19" t="s">
        <v>10</v>
      </c>
      <c r="C17" s="77">
        <v>2014.5646158316665</v>
      </c>
      <c r="D17" s="77">
        <v>1723.0726844301428</v>
      </c>
      <c r="E17" s="77">
        <v>398.97302765473421</v>
      </c>
      <c r="F17" s="77">
        <v>219.60877995804617</v>
      </c>
      <c r="G17" s="77">
        <v>364.99886662919999</v>
      </c>
      <c r="H17" s="77">
        <v>42.15734875060258</v>
      </c>
      <c r="I17" s="77">
        <v>22.872785824422131</v>
      </c>
      <c r="J17" s="77">
        <v>70.291904545408002</v>
      </c>
      <c r="L17" s="55"/>
    </row>
    <row r="18" spans="1:12" ht="20.100000000000001" customHeight="1" x14ac:dyDescent="0.3">
      <c r="L18" s="56"/>
    </row>
    <row r="19" spans="1:12" ht="20.100000000000001" customHeight="1" x14ac:dyDescent="0.3">
      <c r="L19" s="56"/>
    </row>
    <row r="20" spans="1:12" ht="20.100000000000001" customHeight="1" x14ac:dyDescent="0.3">
      <c r="A20" s="15" t="s">
        <v>92</v>
      </c>
      <c r="L20" s="56"/>
    </row>
    <row r="21" spans="1:12" ht="20.100000000000001" customHeight="1" x14ac:dyDescent="0.3">
      <c r="L21" s="56"/>
    </row>
    <row r="22" spans="1:12" ht="20.100000000000001" customHeight="1" x14ac:dyDescent="0.3">
      <c r="L22" s="56"/>
    </row>
    <row r="23" spans="1:12" ht="20.100000000000001" customHeight="1" x14ac:dyDescent="0.3">
      <c r="L23" s="55"/>
    </row>
  </sheetData>
  <mergeCells count="1">
    <mergeCell ref="B4:B5"/>
  </mergeCells>
  <conditionalFormatting sqref="C6:J17">
    <cfRule type="expression" dxfId="1155" priority="875">
      <formula>IF(#REF!&gt;=25,1,0)</formula>
    </cfRule>
    <cfRule type="cellIs" dxfId="1154" priority="876" operator="between">
      <formula>0.001</formula>
      <formula>0.1</formula>
    </cfRule>
  </conditionalFormatting>
  <conditionalFormatting sqref="L17">
    <cfRule type="cellIs" dxfId="1153" priority="6" operator="between">
      <formula>0.001</formula>
      <formula>0.1</formula>
    </cfRule>
  </conditionalFormatting>
  <conditionalFormatting sqref="L9:L16">
    <cfRule type="cellIs" dxfId="1152" priority="5" operator="between">
      <formula>0.001</formula>
      <formula>0.1</formula>
    </cfRule>
  </conditionalFormatting>
  <conditionalFormatting sqref="L8">
    <cfRule type="cellIs" dxfId="1151" priority="4" operator="between">
      <formula>0.001</formula>
      <formula>0.1</formula>
    </cfRule>
  </conditionalFormatting>
  <conditionalFormatting sqref="L7">
    <cfRule type="cellIs" dxfId="1150" priority="3" operator="between">
      <formula>0.001</formula>
      <formula>0.1</formula>
    </cfRule>
  </conditionalFormatting>
  <conditionalFormatting sqref="L18:L22">
    <cfRule type="cellIs" dxfId="1149" priority="2" operator="between">
      <formula>0.001</formula>
      <formula>0.1</formula>
    </cfRule>
  </conditionalFormatting>
  <conditionalFormatting sqref="L23">
    <cfRule type="cellIs" dxfId="1148" priority="1" operator="between">
      <formula>0.001</formula>
      <formula>0.1</formula>
    </cfRule>
  </conditionalFormatting>
  <hyperlinks>
    <hyperlink ref="A20" location="Index!A1" display="Return to Index tab"/>
  </hyperlink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BF47"/>
  <sheetViews>
    <sheetView showGridLines="0" zoomScale="50" zoomScaleNormal="50" workbookViewId="0">
      <selection activeCell="A2" sqref="A2"/>
    </sheetView>
  </sheetViews>
  <sheetFormatPr defaultColWidth="9.140625" defaultRowHeight="20.100000000000001" customHeight="1" x14ac:dyDescent="0.2"/>
  <cols>
    <col min="1" max="1" width="15.7109375" style="1" customWidth="1"/>
    <col min="2" max="2" width="34.7109375" style="1" customWidth="1"/>
    <col min="3" max="3" width="14.7109375" style="1" customWidth="1"/>
    <col min="4" max="4" width="7.7109375" style="1" customWidth="1"/>
    <col min="5" max="5" width="14.7109375" style="1" customWidth="1"/>
    <col min="6" max="6" width="7.7109375" style="1" customWidth="1"/>
    <col min="7" max="7" width="14.7109375" style="1" customWidth="1"/>
    <col min="8" max="8" width="7.7109375" style="1" customWidth="1"/>
    <col min="9" max="9" width="14.7109375" style="1" customWidth="1"/>
    <col min="10" max="10" width="7.7109375" style="1" customWidth="1"/>
    <col min="11" max="11" width="14.7109375" style="1" customWidth="1"/>
    <col min="12" max="12" width="7.7109375" style="1" customWidth="1"/>
    <col min="13" max="13" width="14.7109375" style="1" customWidth="1"/>
    <col min="14" max="14" width="7.7109375" style="1" customWidth="1"/>
    <col min="15" max="31" width="9.140625" style="1"/>
    <col min="32" max="32" width="11.7109375" style="23" customWidth="1"/>
    <col min="33" max="33" width="11.7109375" style="1" customWidth="1"/>
    <col min="34" max="35" width="9.140625" style="1"/>
    <col min="36" max="36" width="10.140625" style="1" bestFit="1" customWidth="1"/>
    <col min="37" max="37" width="9.140625" style="1"/>
    <col min="38" max="39" width="10.140625" style="1" bestFit="1" customWidth="1"/>
    <col min="40" max="16384" width="9.140625" style="1"/>
  </cols>
  <sheetData>
    <row r="1" spans="1:58" ht="20.100000000000001" customHeight="1" x14ac:dyDescent="0.3">
      <c r="A1" s="16"/>
    </row>
    <row r="2" spans="1:58" ht="20.100000000000001" customHeight="1" x14ac:dyDescent="0.3">
      <c r="A2" s="4" t="s">
        <v>44</v>
      </c>
      <c r="B2" s="3" t="s">
        <v>166</v>
      </c>
    </row>
    <row r="3" spans="1:58" ht="20.100000000000001" customHeight="1" x14ac:dyDescent="0.3"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</row>
    <row r="4" spans="1:58" ht="20.100000000000001" customHeight="1" x14ac:dyDescent="0.2">
      <c r="B4" s="120" t="s">
        <v>39</v>
      </c>
      <c r="C4" s="120" t="s">
        <v>117</v>
      </c>
      <c r="D4" s="120"/>
      <c r="E4" s="120"/>
      <c r="F4" s="120"/>
      <c r="G4" s="120"/>
      <c r="H4" s="120"/>
      <c r="I4" s="120" t="s">
        <v>118</v>
      </c>
      <c r="J4" s="120"/>
      <c r="K4" s="120"/>
      <c r="L4" s="120"/>
      <c r="M4" s="120"/>
      <c r="N4" s="120"/>
      <c r="AF4" s="85"/>
      <c r="AG4" s="85"/>
      <c r="AH4" s="85"/>
      <c r="AI4" s="85"/>
      <c r="AJ4" s="85" t="str">
        <f>C4</f>
        <v>Linear small woods</v>
      </c>
      <c r="AK4" s="85" t="str">
        <f>I4</f>
        <v>Non-linear small woods</v>
      </c>
      <c r="AL4" s="85"/>
      <c r="AM4" s="85" t="str">
        <f>C4</f>
        <v>Linear small woods</v>
      </c>
      <c r="AN4" s="85" t="str">
        <f>I4</f>
        <v>Non-linear small woods</v>
      </c>
      <c r="AO4" s="85"/>
      <c r="AP4" s="85"/>
      <c r="AQ4" s="85"/>
      <c r="AR4" s="85"/>
      <c r="AS4" s="85"/>
      <c r="AT4" s="85" t="str">
        <f>CONCATENATE(C4," - ",C5)</f>
        <v>Linear small woods - Rural</v>
      </c>
      <c r="AU4" s="85" t="str">
        <f>CONCATENATE(I4," - ",C5)</f>
        <v>Non-linear small woods - Rural</v>
      </c>
      <c r="AV4" s="85"/>
      <c r="AW4" s="85" t="str">
        <f>AT4</f>
        <v>Linear small woods - Rural</v>
      </c>
      <c r="AX4" s="85" t="str">
        <f>AU4</f>
        <v>Non-linear small woods - Rural</v>
      </c>
      <c r="AY4" s="85"/>
      <c r="AZ4" s="85"/>
      <c r="BA4" s="85" t="str">
        <f>CONCATENATE(C4," - ",K5)</f>
        <v>Linear small woods - Urban</v>
      </c>
      <c r="BB4" s="85" t="str">
        <f>CONCATENATE(I4," - ",K5)</f>
        <v>Non-linear small woods - Urban</v>
      </c>
      <c r="BC4" s="85"/>
      <c r="BD4" s="85" t="str">
        <f>BA4</f>
        <v>Linear small woods - Urban</v>
      </c>
      <c r="BE4" s="85" t="str">
        <f>BB4</f>
        <v>Non-linear small woods - Urban</v>
      </c>
      <c r="BF4" s="85"/>
    </row>
    <row r="5" spans="1:58" ht="20.100000000000001" customHeight="1" x14ac:dyDescent="0.2">
      <c r="B5" s="120"/>
      <c r="C5" s="120" t="s">
        <v>11</v>
      </c>
      <c r="D5" s="120"/>
      <c r="E5" s="120" t="s">
        <v>10</v>
      </c>
      <c r="F5" s="120"/>
      <c r="G5" s="120" t="s">
        <v>4</v>
      </c>
      <c r="H5" s="120"/>
      <c r="I5" s="120" t="s">
        <v>11</v>
      </c>
      <c r="J5" s="120"/>
      <c r="K5" s="120" t="s">
        <v>10</v>
      </c>
      <c r="L5" s="120"/>
      <c r="M5" s="120" t="s">
        <v>4</v>
      </c>
      <c r="N5" s="120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</row>
    <row r="6" spans="1:58" ht="20.100000000000001" customHeight="1" x14ac:dyDescent="0.2">
      <c r="B6" s="120"/>
      <c r="C6" s="74" t="s">
        <v>34</v>
      </c>
      <c r="D6" s="74" t="s">
        <v>35</v>
      </c>
      <c r="E6" s="74" t="s">
        <v>34</v>
      </c>
      <c r="F6" s="74" t="s">
        <v>35</v>
      </c>
      <c r="G6" s="74" t="s">
        <v>34</v>
      </c>
      <c r="H6" s="74" t="s">
        <v>35</v>
      </c>
      <c r="I6" s="74" t="s">
        <v>34</v>
      </c>
      <c r="J6" s="74" t="s">
        <v>35</v>
      </c>
      <c r="K6" s="74" t="s">
        <v>34</v>
      </c>
      <c r="L6" s="74" t="s">
        <v>35</v>
      </c>
      <c r="M6" s="74" t="s">
        <v>34</v>
      </c>
      <c r="N6" s="74" t="s">
        <v>35</v>
      </c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</row>
    <row r="7" spans="1:58" ht="20.100000000000001" customHeight="1" x14ac:dyDescent="0.3">
      <c r="B7" s="60" t="s">
        <v>3</v>
      </c>
      <c r="C7" s="76">
        <v>138.71102954477999</v>
      </c>
      <c r="D7" s="27">
        <v>9.6876680682864897</v>
      </c>
      <c r="E7" s="76">
        <v>25.793422636001697</v>
      </c>
      <c r="F7" s="27">
        <v>15.637843785241001</v>
      </c>
      <c r="G7" s="76">
        <v>164.5044521807817</v>
      </c>
      <c r="H7" s="27">
        <v>8.5287463227776126</v>
      </c>
      <c r="I7" s="76">
        <v>178.323992854962</v>
      </c>
      <c r="J7" s="27">
        <v>13.0265698793458</v>
      </c>
      <c r="K7" s="76">
        <v>48.091107094623801</v>
      </c>
      <c r="L7" s="27">
        <v>17.187590686767802</v>
      </c>
      <c r="M7" s="76">
        <v>226.41509994958579</v>
      </c>
      <c r="N7" s="27">
        <v>10.88985086980837</v>
      </c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</row>
    <row r="8" spans="1:58" ht="20.100000000000001" customHeight="1" x14ac:dyDescent="0.3">
      <c r="B8" s="61" t="s">
        <v>0</v>
      </c>
      <c r="C8" s="76">
        <v>109.826715217687</v>
      </c>
      <c r="D8" s="27">
        <v>9.5892958296470798</v>
      </c>
      <c r="E8" s="76">
        <v>19.264024363059299</v>
      </c>
      <c r="F8" s="27">
        <v>15.563587945963201</v>
      </c>
      <c r="G8" s="76">
        <v>129.09073958074629</v>
      </c>
      <c r="H8" s="27">
        <v>8.482452328184916</v>
      </c>
      <c r="I8" s="76">
        <v>128.38422275293701</v>
      </c>
      <c r="J8" s="27">
        <v>11.452100563409299</v>
      </c>
      <c r="K8" s="76">
        <v>37.665520623680301</v>
      </c>
      <c r="L8" s="27">
        <v>17.8601455867814</v>
      </c>
      <c r="M8" s="76">
        <v>166.0497433766173</v>
      </c>
      <c r="N8" s="27">
        <v>9.7371947595776351</v>
      </c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</row>
    <row r="9" spans="1:58" ht="20.100000000000001" customHeight="1" x14ac:dyDescent="0.3">
      <c r="B9" s="19" t="s">
        <v>7</v>
      </c>
      <c r="C9" s="75">
        <v>6.8836037509084598</v>
      </c>
      <c r="D9" s="2">
        <v>12.776488684811099</v>
      </c>
      <c r="E9" s="75">
        <v>2.3139024655427001</v>
      </c>
      <c r="F9" s="2">
        <v>25.622169242665898</v>
      </c>
      <c r="G9" s="75">
        <v>9.1975062164511598</v>
      </c>
      <c r="H9" s="2">
        <v>11.531975765736693</v>
      </c>
      <c r="I9" s="75">
        <v>10.3856792258892</v>
      </c>
      <c r="J9" s="2">
        <v>10.254368405543799</v>
      </c>
      <c r="K9" s="75">
        <v>4.6692654148989501</v>
      </c>
      <c r="L9" s="2">
        <v>22.372337485751302</v>
      </c>
      <c r="M9" s="75">
        <v>15.05494464078815</v>
      </c>
      <c r="N9" s="2">
        <v>9.9089620821379452</v>
      </c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</row>
    <row r="10" spans="1:58" ht="20.100000000000001" customHeight="1" x14ac:dyDescent="0.3">
      <c r="B10" s="19" t="s">
        <v>8</v>
      </c>
      <c r="C10" s="75">
        <v>4.1760430805787703</v>
      </c>
      <c r="D10" s="2">
        <v>24.290411390316699</v>
      </c>
      <c r="E10" s="75">
        <v>1.0860252241852899</v>
      </c>
      <c r="F10" s="2">
        <v>32.999501766777399</v>
      </c>
      <c r="G10" s="75">
        <v>5.2620683047640604</v>
      </c>
      <c r="H10" s="2">
        <v>20.44492254570973</v>
      </c>
      <c r="I10" s="75">
        <v>5.2305775705179105</v>
      </c>
      <c r="J10" s="2">
        <v>17.3980962212867</v>
      </c>
      <c r="K10" s="75">
        <v>1.6103322377104701</v>
      </c>
      <c r="L10" s="2">
        <v>24.753003837953401</v>
      </c>
      <c r="M10" s="75">
        <v>6.8409098082283801</v>
      </c>
      <c r="N10" s="2">
        <v>14.522791461094489</v>
      </c>
      <c r="AF10" s="87"/>
      <c r="AG10" s="85">
        <v>1</v>
      </c>
      <c r="AH10" s="85">
        <v>1</v>
      </c>
      <c r="AI10" s="85" t="str">
        <f>INDEX(B$9:B$16,MATCH(AH10,AG$10:AG$17,0))</f>
        <v>North West England</v>
      </c>
      <c r="AJ10" s="85">
        <f>VLOOKUP($AI10,$B$9:$N$22,6,FALSE)</f>
        <v>9.1975062164511598</v>
      </c>
      <c r="AK10" s="85">
        <f>VLOOKUP($AI10,B$9:N$22,12,FALSE)</f>
        <v>15.05494464078815</v>
      </c>
      <c r="AL10" s="85"/>
      <c r="AM10" s="85"/>
      <c r="AN10" s="85"/>
      <c r="AO10" s="85">
        <v>0</v>
      </c>
      <c r="AP10" s="85"/>
      <c r="AQ10" s="87"/>
      <c r="AR10" s="85">
        <v>1</v>
      </c>
      <c r="AS10" s="85" t="str">
        <f t="shared" ref="AS10:AS17" si="0">INDEX(B$9:B$16,MATCH(AH10,AR$10:AR$17,0))</f>
        <v>North West England</v>
      </c>
      <c r="AT10" s="85">
        <f t="shared" ref="AT10:AT22" si="1">VLOOKUP($AS10,$B$9:$N$22,2,FALSE)</f>
        <v>6.8836037509084598</v>
      </c>
      <c r="AU10" s="85">
        <f t="shared" ref="AU10:AU22" si="2">VLOOKUP($AS10,$B$9:$N$22,8,FALSE)</f>
        <v>10.3856792258892</v>
      </c>
      <c r="AV10" s="85"/>
      <c r="AW10" s="85"/>
      <c r="AX10" s="85"/>
      <c r="AY10" s="85">
        <v>1</v>
      </c>
      <c r="AZ10" s="85" t="str">
        <f t="shared" ref="AZ10:AZ17" si="3">INDEX(B$9:B$16,MATCH(AH10,AY$10:AY$17,0))</f>
        <v>North West England</v>
      </c>
      <c r="BA10" s="85">
        <f t="shared" ref="BA10:BA22" si="4">VLOOKUP($AZ10,$B$9:$N$22,4,FALSE)</f>
        <v>2.3139024655427001</v>
      </c>
      <c r="BB10" s="85">
        <f t="shared" ref="BB10:BB22" si="5">VLOOKUP($AZ10,$B$9:$N$22,10,FALSE)</f>
        <v>4.6692654148989501</v>
      </c>
      <c r="BC10" s="85"/>
      <c r="BD10" s="85"/>
      <c r="BE10" s="85"/>
      <c r="BF10" s="85"/>
    </row>
    <row r="11" spans="1:58" ht="20.100000000000001" customHeight="1" x14ac:dyDescent="0.3">
      <c r="B11" s="19" t="s">
        <v>24</v>
      </c>
      <c r="C11" s="75">
        <v>9.8681828669925</v>
      </c>
      <c r="D11" s="2">
        <v>15.830538364286301</v>
      </c>
      <c r="E11" s="75">
        <v>1.5074357563504199</v>
      </c>
      <c r="F11" s="2">
        <v>30.675703723131299</v>
      </c>
      <c r="G11" s="75">
        <v>11.37561862334292</v>
      </c>
      <c r="H11" s="2">
        <v>14.321758615123976</v>
      </c>
      <c r="I11" s="75">
        <v>7.7729785436840499</v>
      </c>
      <c r="J11" s="2">
        <v>20.956933634199302</v>
      </c>
      <c r="K11" s="75">
        <v>3.6171414314221502</v>
      </c>
      <c r="L11" s="2">
        <v>26.939603369851</v>
      </c>
      <c r="M11" s="75">
        <v>11.390119975106201</v>
      </c>
      <c r="N11" s="2">
        <v>16.665196040491452</v>
      </c>
      <c r="AF11" s="87"/>
      <c r="AG11" s="85">
        <v>2</v>
      </c>
      <c r="AH11" s="85">
        <v>2</v>
      </c>
      <c r="AI11" s="85" t="str">
        <f t="shared" ref="AI11:AI17" si="6">INDEX(B$9:B$16,MATCH(AH11,AG$10:AG$17,0))</f>
        <v>North East England</v>
      </c>
      <c r="AJ11" s="85">
        <f t="shared" ref="AJ11:AJ22" si="7">VLOOKUP($AI11,B$9:N$22,6,FALSE)</f>
        <v>5.2620683047640604</v>
      </c>
      <c r="AK11" s="85">
        <f t="shared" ref="AK11:AK22" si="8">VLOOKUP($AI11,B$9:N$22,12,FALSE)</f>
        <v>6.8409098082283801</v>
      </c>
      <c r="AL11" s="85"/>
      <c r="AM11" s="85"/>
      <c r="AN11" s="85"/>
      <c r="AO11" s="85">
        <v>0</v>
      </c>
      <c r="AP11" s="85"/>
      <c r="AQ11" s="87"/>
      <c r="AR11" s="85">
        <v>2</v>
      </c>
      <c r="AS11" s="85" t="str">
        <f t="shared" si="0"/>
        <v>North East England</v>
      </c>
      <c r="AT11" s="85">
        <f t="shared" si="1"/>
        <v>4.1760430805787703</v>
      </c>
      <c r="AU11" s="85">
        <f t="shared" si="2"/>
        <v>5.2305775705179105</v>
      </c>
      <c r="AV11" s="85"/>
      <c r="AW11" s="85"/>
      <c r="AX11" s="85"/>
      <c r="AY11" s="85">
        <v>2</v>
      </c>
      <c r="AZ11" s="85" t="str">
        <f t="shared" si="3"/>
        <v>North East England</v>
      </c>
      <c r="BA11" s="85">
        <f t="shared" si="4"/>
        <v>1.0860252241852899</v>
      </c>
      <c r="BB11" s="85">
        <f t="shared" si="5"/>
        <v>1.6103322377104701</v>
      </c>
      <c r="BC11" s="85"/>
      <c r="BD11" s="85"/>
      <c r="BE11" s="85"/>
      <c r="BF11" s="85"/>
    </row>
    <row r="12" spans="1:58" ht="20.100000000000001" customHeight="1" x14ac:dyDescent="0.3">
      <c r="B12" s="19" t="s">
        <v>9</v>
      </c>
      <c r="C12" s="75">
        <v>8.5957856572467009</v>
      </c>
      <c r="D12" s="2">
        <v>18.8088056124788</v>
      </c>
      <c r="E12" s="75">
        <v>1.44030623373037</v>
      </c>
      <c r="F12" s="2">
        <v>26.912006350112698</v>
      </c>
      <c r="G12" s="75">
        <v>10.036091890977071</v>
      </c>
      <c r="H12" s="2">
        <v>16.566013700008298</v>
      </c>
      <c r="I12" s="75">
        <v>11.916822802217201</v>
      </c>
      <c r="J12" s="2">
        <v>13.2323880022405</v>
      </c>
      <c r="K12" s="75">
        <v>3.8510083825317603</v>
      </c>
      <c r="L12" s="2">
        <v>17.6796473182672</v>
      </c>
      <c r="M12" s="75">
        <v>15.76783118474896</v>
      </c>
      <c r="N12" s="2">
        <v>10.892973916477874</v>
      </c>
      <c r="AF12" s="87"/>
      <c r="AG12" s="85">
        <v>3</v>
      </c>
      <c r="AH12" s="85">
        <v>3</v>
      </c>
      <c r="AI12" s="85" t="str">
        <f t="shared" si="6"/>
        <v>Yorkshire and the Humber</v>
      </c>
      <c r="AJ12" s="85">
        <f t="shared" si="7"/>
        <v>11.37561862334292</v>
      </c>
      <c r="AK12" s="85">
        <f t="shared" si="8"/>
        <v>11.390119975106201</v>
      </c>
      <c r="AL12" s="85"/>
      <c r="AM12" s="85"/>
      <c r="AN12" s="85"/>
      <c r="AO12" s="85">
        <v>0</v>
      </c>
      <c r="AP12" s="85"/>
      <c r="AQ12" s="87"/>
      <c r="AR12" s="85">
        <v>3</v>
      </c>
      <c r="AS12" s="85" t="str">
        <f t="shared" si="0"/>
        <v>Yorkshire and the Humber</v>
      </c>
      <c r="AT12" s="85">
        <f t="shared" si="1"/>
        <v>9.8681828669925</v>
      </c>
      <c r="AU12" s="85">
        <f t="shared" si="2"/>
        <v>7.7729785436840499</v>
      </c>
      <c r="AV12" s="85"/>
      <c r="AW12" s="85"/>
      <c r="AX12" s="85"/>
      <c r="AY12" s="85">
        <v>3</v>
      </c>
      <c r="AZ12" s="85" t="str">
        <f t="shared" si="3"/>
        <v>Yorkshire and the Humber</v>
      </c>
      <c r="BA12" s="85">
        <f t="shared" si="4"/>
        <v>1.5074357563504199</v>
      </c>
      <c r="BB12" s="85">
        <f t="shared" si="5"/>
        <v>3.6171414314221502</v>
      </c>
      <c r="BC12" s="85"/>
      <c r="BD12" s="85"/>
      <c r="BE12" s="85"/>
      <c r="BF12" s="85"/>
    </row>
    <row r="13" spans="1:58" ht="20.100000000000001" customHeight="1" x14ac:dyDescent="0.3">
      <c r="B13" s="19" t="s">
        <v>18</v>
      </c>
      <c r="C13" s="75">
        <v>14.242852565167999</v>
      </c>
      <c r="D13" s="2">
        <v>13.8900067289531</v>
      </c>
      <c r="E13" s="75">
        <v>3.54285299033124</v>
      </c>
      <c r="F13" s="2">
        <v>25.0351060278572</v>
      </c>
      <c r="G13" s="75">
        <v>17.785705555499238</v>
      </c>
      <c r="H13" s="2">
        <v>12.189915479846674</v>
      </c>
      <c r="I13" s="75">
        <v>17.415685551153203</v>
      </c>
      <c r="J13" s="2">
        <v>11.508654665528301</v>
      </c>
      <c r="K13" s="75">
        <v>4.1611533987078904</v>
      </c>
      <c r="L13" s="2">
        <v>23.841981141014401</v>
      </c>
      <c r="M13" s="75">
        <v>21.576838949861092</v>
      </c>
      <c r="N13" s="2">
        <v>10.364862421612367</v>
      </c>
      <c r="AF13" s="87"/>
      <c r="AG13" s="85">
        <v>4</v>
      </c>
      <c r="AH13" s="85">
        <v>4</v>
      </c>
      <c r="AI13" s="85" t="str">
        <f t="shared" si="6"/>
        <v>East Midlands</v>
      </c>
      <c r="AJ13" s="85">
        <f t="shared" si="7"/>
        <v>10.036091890977071</v>
      </c>
      <c r="AK13" s="85">
        <f t="shared" si="8"/>
        <v>15.76783118474896</v>
      </c>
      <c r="AL13" s="85"/>
      <c r="AM13" s="85"/>
      <c r="AN13" s="85"/>
      <c r="AO13" s="85">
        <v>0</v>
      </c>
      <c r="AP13" s="85"/>
      <c r="AQ13" s="87"/>
      <c r="AR13" s="85">
        <v>4</v>
      </c>
      <c r="AS13" s="85" t="str">
        <f t="shared" si="0"/>
        <v>East Midlands</v>
      </c>
      <c r="AT13" s="85">
        <f t="shared" si="1"/>
        <v>8.5957856572467009</v>
      </c>
      <c r="AU13" s="85">
        <f t="shared" si="2"/>
        <v>11.916822802217201</v>
      </c>
      <c r="AV13" s="85"/>
      <c r="AW13" s="85"/>
      <c r="AX13" s="85"/>
      <c r="AY13" s="85">
        <v>4</v>
      </c>
      <c r="AZ13" s="85" t="str">
        <f t="shared" si="3"/>
        <v>East Midlands</v>
      </c>
      <c r="BA13" s="85">
        <f t="shared" si="4"/>
        <v>1.44030623373037</v>
      </c>
      <c r="BB13" s="85">
        <f t="shared" si="5"/>
        <v>3.8510083825317603</v>
      </c>
      <c r="BC13" s="85"/>
      <c r="BD13" s="85"/>
      <c r="BE13" s="85"/>
      <c r="BF13" s="85"/>
    </row>
    <row r="14" spans="1:58" ht="20.100000000000001" customHeight="1" x14ac:dyDescent="0.3">
      <c r="B14" s="19" t="s">
        <v>12</v>
      </c>
      <c r="C14" s="75">
        <v>24.5255409002351</v>
      </c>
      <c r="D14" s="2">
        <v>10.674631105243899</v>
      </c>
      <c r="E14" s="75">
        <v>5.8363347011646205</v>
      </c>
      <c r="F14" s="2">
        <v>24.220847561637701</v>
      </c>
      <c r="G14" s="75">
        <v>30.361875601399721</v>
      </c>
      <c r="H14" s="2">
        <v>9.7993852422207208</v>
      </c>
      <c r="I14" s="75">
        <v>24.704523915453702</v>
      </c>
      <c r="J14" s="2">
        <v>15.524514116316299</v>
      </c>
      <c r="K14" s="75">
        <v>10.2960075579195</v>
      </c>
      <c r="L14" s="2">
        <v>26.371229045117399</v>
      </c>
      <c r="M14" s="75">
        <v>35.000531473373201</v>
      </c>
      <c r="N14" s="2">
        <v>13.425759796828968</v>
      </c>
      <c r="AF14" s="87"/>
      <c r="AG14" s="85">
        <v>5</v>
      </c>
      <c r="AH14" s="85">
        <v>5</v>
      </c>
      <c r="AI14" s="85" t="str">
        <f t="shared" si="6"/>
        <v>East England</v>
      </c>
      <c r="AJ14" s="85">
        <f t="shared" si="7"/>
        <v>17.785705555499238</v>
      </c>
      <c r="AK14" s="85">
        <f t="shared" si="8"/>
        <v>21.576838949861092</v>
      </c>
      <c r="AL14" s="85"/>
      <c r="AM14" s="85"/>
      <c r="AN14" s="85"/>
      <c r="AO14" s="85">
        <v>0</v>
      </c>
      <c r="AP14" s="85"/>
      <c r="AQ14" s="87"/>
      <c r="AR14" s="85">
        <v>5</v>
      </c>
      <c r="AS14" s="85" t="str">
        <f t="shared" si="0"/>
        <v>East England</v>
      </c>
      <c r="AT14" s="85">
        <f t="shared" si="1"/>
        <v>14.242852565167999</v>
      </c>
      <c r="AU14" s="85">
        <f t="shared" si="2"/>
        <v>17.415685551153203</v>
      </c>
      <c r="AV14" s="85"/>
      <c r="AW14" s="85"/>
      <c r="AX14" s="85"/>
      <c r="AY14" s="85">
        <v>5</v>
      </c>
      <c r="AZ14" s="85" t="str">
        <f t="shared" si="3"/>
        <v>East England</v>
      </c>
      <c r="BA14" s="85">
        <f t="shared" si="4"/>
        <v>3.54285299033124</v>
      </c>
      <c r="BB14" s="85">
        <f t="shared" si="5"/>
        <v>4.1611533987078904</v>
      </c>
      <c r="BC14" s="85"/>
      <c r="BD14" s="85"/>
      <c r="BE14" s="85"/>
      <c r="BF14" s="85"/>
    </row>
    <row r="15" spans="1:58" ht="20.100000000000001" customHeight="1" x14ac:dyDescent="0.3">
      <c r="B15" s="19" t="s">
        <v>5</v>
      </c>
      <c r="C15" s="75">
        <v>27.565781683606698</v>
      </c>
      <c r="D15" s="2">
        <v>12.9382268745763</v>
      </c>
      <c r="E15" s="75">
        <v>1.84677311482461</v>
      </c>
      <c r="F15" s="2">
        <v>40.873998317695595</v>
      </c>
      <c r="G15" s="75">
        <v>29.412554798431309</v>
      </c>
      <c r="H15" s="2">
        <v>12.394468363185327</v>
      </c>
      <c r="I15" s="75">
        <v>30.783597988848101</v>
      </c>
      <c r="J15" s="2">
        <v>18.283776587069202</v>
      </c>
      <c r="K15" s="75">
        <v>4.5670598774315101</v>
      </c>
      <c r="L15" s="2">
        <v>25.144768480259199</v>
      </c>
      <c r="M15" s="75">
        <v>35.350657866279612</v>
      </c>
      <c r="N15" s="2">
        <v>16.249662999428924</v>
      </c>
      <c r="AF15" s="87"/>
      <c r="AG15" s="85">
        <v>6</v>
      </c>
      <c r="AH15" s="85">
        <v>6</v>
      </c>
      <c r="AI15" s="85" t="str">
        <f t="shared" si="6"/>
        <v>South East and London</v>
      </c>
      <c r="AJ15" s="85">
        <f t="shared" si="7"/>
        <v>30.361875601399721</v>
      </c>
      <c r="AK15" s="85">
        <f t="shared" si="8"/>
        <v>35.000531473373201</v>
      </c>
      <c r="AL15" s="85"/>
      <c r="AM15" s="85"/>
      <c r="AN15" s="85"/>
      <c r="AO15" s="85">
        <v>0</v>
      </c>
      <c r="AP15" s="85"/>
      <c r="AQ15" s="87"/>
      <c r="AR15" s="85">
        <v>6</v>
      </c>
      <c r="AS15" s="85" t="str">
        <f t="shared" si="0"/>
        <v>South East and London</v>
      </c>
      <c r="AT15" s="85">
        <f t="shared" si="1"/>
        <v>24.5255409002351</v>
      </c>
      <c r="AU15" s="85">
        <f t="shared" si="2"/>
        <v>24.704523915453702</v>
      </c>
      <c r="AV15" s="85"/>
      <c r="AW15" s="85"/>
      <c r="AX15" s="85"/>
      <c r="AY15" s="85">
        <v>6</v>
      </c>
      <c r="AZ15" s="85" t="str">
        <f t="shared" si="3"/>
        <v>South East and London</v>
      </c>
      <c r="BA15" s="85">
        <f t="shared" si="4"/>
        <v>5.8363347011646205</v>
      </c>
      <c r="BB15" s="85">
        <f t="shared" si="5"/>
        <v>10.2960075579195</v>
      </c>
      <c r="BC15" s="85"/>
      <c r="BD15" s="85"/>
      <c r="BE15" s="85"/>
      <c r="BF15" s="85"/>
    </row>
    <row r="16" spans="1:58" ht="20.100000000000001" customHeight="1" x14ac:dyDescent="0.3">
      <c r="B16" s="19" t="s">
        <v>6</v>
      </c>
      <c r="C16" s="75">
        <v>13.9689247129508</v>
      </c>
      <c r="D16" s="2">
        <v>14.898065593662599</v>
      </c>
      <c r="E16" s="75">
        <v>1.6903938769300602</v>
      </c>
      <c r="F16" s="2">
        <v>18.016455017691101</v>
      </c>
      <c r="G16" s="75">
        <v>15.65931858988086</v>
      </c>
      <c r="H16" s="2">
        <v>13.431398260617344</v>
      </c>
      <c r="I16" s="75">
        <v>20.174357155173499</v>
      </c>
      <c r="J16" s="2">
        <v>19.853609716709101</v>
      </c>
      <c r="K16" s="75">
        <v>4.8935523230580706</v>
      </c>
      <c r="L16" s="2">
        <v>18.330622672467602</v>
      </c>
      <c r="M16" s="75">
        <v>25.06790947823157</v>
      </c>
      <c r="N16" s="2">
        <v>16.373744746435715</v>
      </c>
      <c r="AF16" s="87"/>
      <c r="AG16" s="85">
        <v>7</v>
      </c>
      <c r="AH16" s="85">
        <v>7</v>
      </c>
      <c r="AI16" s="85" t="str">
        <f t="shared" si="6"/>
        <v>South West England</v>
      </c>
      <c r="AJ16" s="85">
        <f t="shared" si="7"/>
        <v>29.412554798431309</v>
      </c>
      <c r="AK16" s="85">
        <f t="shared" si="8"/>
        <v>35.350657866279612</v>
      </c>
      <c r="AL16" s="85"/>
      <c r="AM16" s="85"/>
      <c r="AN16" s="85"/>
      <c r="AO16" s="85">
        <v>0</v>
      </c>
      <c r="AP16" s="85"/>
      <c r="AQ16" s="87"/>
      <c r="AR16" s="85">
        <v>7</v>
      </c>
      <c r="AS16" s="85" t="str">
        <f t="shared" si="0"/>
        <v>South West England</v>
      </c>
      <c r="AT16" s="85">
        <f t="shared" si="1"/>
        <v>27.565781683606698</v>
      </c>
      <c r="AU16" s="85">
        <f t="shared" si="2"/>
        <v>30.783597988848101</v>
      </c>
      <c r="AV16" s="85"/>
      <c r="AW16" s="85"/>
      <c r="AX16" s="85"/>
      <c r="AY16" s="85">
        <v>7</v>
      </c>
      <c r="AZ16" s="85" t="str">
        <f t="shared" si="3"/>
        <v>South West England</v>
      </c>
      <c r="BA16" s="85">
        <f t="shared" si="4"/>
        <v>1.84677311482461</v>
      </c>
      <c r="BB16" s="85">
        <f t="shared" si="5"/>
        <v>4.5670598774315101</v>
      </c>
      <c r="BC16" s="85"/>
      <c r="BD16" s="85"/>
      <c r="BE16" s="85"/>
      <c r="BF16" s="85"/>
    </row>
    <row r="17" spans="2:58" ht="20.100000000000001" customHeight="1" x14ac:dyDescent="0.3">
      <c r="B17" s="62" t="s">
        <v>2</v>
      </c>
      <c r="C17" s="76">
        <v>9.40755348687237</v>
      </c>
      <c r="D17" s="27">
        <v>26.679348140034598</v>
      </c>
      <c r="E17" s="76">
        <v>2.1709749576939696</v>
      </c>
      <c r="F17" s="27">
        <v>31.523228537380998</v>
      </c>
      <c r="G17" s="76">
        <v>11.57852844456634</v>
      </c>
      <c r="H17" s="27">
        <v>22.468338624848691</v>
      </c>
      <c r="I17" s="76">
        <v>31.956870096198902</v>
      </c>
      <c r="J17" s="27">
        <v>28.677640516095597</v>
      </c>
      <c r="K17" s="76">
        <v>3.0898586838203501</v>
      </c>
      <c r="L17" s="27">
        <v>31.679865812515001</v>
      </c>
      <c r="M17" s="76">
        <v>35.046728780019251</v>
      </c>
      <c r="N17" s="27">
        <v>26.298045102641854</v>
      </c>
      <c r="AF17" s="87"/>
      <c r="AG17" s="85">
        <v>8</v>
      </c>
      <c r="AH17" s="85">
        <v>8</v>
      </c>
      <c r="AI17" s="85" t="str">
        <f t="shared" si="6"/>
        <v>West Midlands</v>
      </c>
      <c r="AJ17" s="85">
        <f t="shared" si="7"/>
        <v>15.65931858988086</v>
      </c>
      <c r="AK17" s="85">
        <f t="shared" si="8"/>
        <v>25.06790947823157</v>
      </c>
      <c r="AL17" s="85"/>
      <c r="AM17" s="85"/>
      <c r="AN17" s="85"/>
      <c r="AO17" s="85">
        <v>0</v>
      </c>
      <c r="AP17" s="85"/>
      <c r="AQ17" s="87"/>
      <c r="AR17" s="85">
        <v>8</v>
      </c>
      <c r="AS17" s="85" t="str">
        <f t="shared" si="0"/>
        <v>West Midlands</v>
      </c>
      <c r="AT17" s="85">
        <f t="shared" si="1"/>
        <v>13.9689247129508</v>
      </c>
      <c r="AU17" s="85">
        <f t="shared" si="2"/>
        <v>20.174357155173499</v>
      </c>
      <c r="AV17" s="85"/>
      <c r="AW17" s="85"/>
      <c r="AX17" s="85"/>
      <c r="AY17" s="85">
        <v>8</v>
      </c>
      <c r="AZ17" s="85" t="str">
        <f t="shared" si="3"/>
        <v>West Midlands</v>
      </c>
      <c r="BA17" s="85">
        <f t="shared" si="4"/>
        <v>1.6903938769300602</v>
      </c>
      <c r="BB17" s="85">
        <f t="shared" si="5"/>
        <v>4.8935523230580706</v>
      </c>
      <c r="BC17" s="85"/>
      <c r="BD17" s="85"/>
      <c r="BE17" s="85"/>
      <c r="BF17" s="85"/>
    </row>
    <row r="18" spans="2:58" ht="20.100000000000001" customHeight="1" x14ac:dyDescent="0.3">
      <c r="B18" s="19" t="s">
        <v>13</v>
      </c>
      <c r="C18" s="75">
        <v>1.02609265477029</v>
      </c>
      <c r="D18" s="2">
        <v>67.420359459512696</v>
      </c>
      <c r="E18" s="75">
        <v>0</v>
      </c>
      <c r="F18" s="2">
        <v>0</v>
      </c>
      <c r="G18" s="75">
        <v>1.02609265477029</v>
      </c>
      <c r="H18" s="2">
        <v>67.420359459512341</v>
      </c>
      <c r="I18" s="75">
        <v>5.4138247388458405</v>
      </c>
      <c r="J18" s="2">
        <v>67.175469350515797</v>
      </c>
      <c r="K18" s="75">
        <v>0</v>
      </c>
      <c r="L18" s="2">
        <v>0</v>
      </c>
      <c r="M18" s="75">
        <v>5.4138247388458405</v>
      </c>
      <c r="N18" s="2">
        <v>67.175469350515627</v>
      </c>
      <c r="AF18" s="87"/>
      <c r="AG18" s="85">
        <v>1</v>
      </c>
      <c r="AH18" s="85">
        <v>1</v>
      </c>
      <c r="AI18" s="85" t="str">
        <f>INDEX(B$18:B$22,MATCH(AH18,AG$18:AG$22,0))</f>
        <v>North Scotland</v>
      </c>
      <c r="AJ18" s="85">
        <f>VLOOKUP($AI18,B$9:N$22,6,FALSE)</f>
        <v>1.02609265477029</v>
      </c>
      <c r="AK18" s="85">
        <f t="shared" si="8"/>
        <v>5.4138247388458405</v>
      </c>
      <c r="AL18" s="85"/>
      <c r="AM18" s="85"/>
      <c r="AN18" s="85"/>
      <c r="AO18" s="85">
        <v>0</v>
      </c>
      <c r="AP18" s="85"/>
      <c r="AQ18" s="87"/>
      <c r="AR18" s="85">
        <v>1</v>
      </c>
      <c r="AS18" s="85" t="str">
        <f>INDEX(B$18:B$22,MATCH(AH18,AR$18:AR$22,0))</f>
        <v>North Scotland</v>
      </c>
      <c r="AT18" s="85">
        <f t="shared" si="1"/>
        <v>1.02609265477029</v>
      </c>
      <c r="AU18" s="85">
        <f t="shared" si="2"/>
        <v>5.4138247388458405</v>
      </c>
      <c r="AV18" s="85"/>
      <c r="AW18" s="85"/>
      <c r="AX18" s="85"/>
      <c r="AY18" s="85">
        <v>1</v>
      </c>
      <c r="AZ18" s="85" t="str">
        <f>INDEX(B$18:B$22,MATCH(AH18,AY$18:AY$22,0))</f>
        <v>North Scotland</v>
      </c>
      <c r="BA18" s="85">
        <f t="shared" si="4"/>
        <v>0</v>
      </c>
      <c r="BB18" s="85">
        <f t="shared" si="5"/>
        <v>0</v>
      </c>
      <c r="BC18" s="85"/>
      <c r="BD18" s="85"/>
      <c r="BE18" s="85"/>
      <c r="BF18" s="85"/>
    </row>
    <row r="19" spans="2:58" ht="20.100000000000001" customHeight="1" x14ac:dyDescent="0.3">
      <c r="B19" s="19" t="s">
        <v>14</v>
      </c>
      <c r="C19" s="75">
        <v>2.0532375675538703</v>
      </c>
      <c r="D19" s="2">
        <v>40.590364493207396</v>
      </c>
      <c r="E19" s="75">
        <v>0.267632422401889</v>
      </c>
      <c r="F19" s="2">
        <v>59.409752384628703</v>
      </c>
      <c r="G19" s="75">
        <v>2.3208699899557592</v>
      </c>
      <c r="H19" s="2">
        <v>36.557329831739523</v>
      </c>
      <c r="I19" s="75">
        <v>4.1480452043353599</v>
      </c>
      <c r="J19" s="2">
        <v>47.927605149308903</v>
      </c>
      <c r="K19" s="75">
        <v>0.35672121229373699</v>
      </c>
      <c r="L19" s="2">
        <v>0.73441318677269696</v>
      </c>
      <c r="M19" s="75">
        <v>4.5047664166290966</v>
      </c>
      <c r="N19" s="2">
        <v>44.513872416065475</v>
      </c>
      <c r="AF19" s="87"/>
      <c r="AG19" s="85">
        <v>2</v>
      </c>
      <c r="AH19" s="85">
        <v>2</v>
      </c>
      <c r="AI19" s="85" t="str">
        <f t="shared" ref="AI19:AI22" si="9">INDEX(B$18:B$22,MATCH(AH19,AG$18:AG$22,0))</f>
        <v>North East Scotland</v>
      </c>
      <c r="AJ19" s="85">
        <f t="shared" si="7"/>
        <v>2.3208699899557592</v>
      </c>
      <c r="AK19" s="85">
        <f t="shared" si="8"/>
        <v>4.5047664166290966</v>
      </c>
      <c r="AL19" s="85" t="str">
        <f>B23</f>
        <v>Wales</v>
      </c>
      <c r="AM19" s="86">
        <f>G23</f>
        <v>23.83518415546925</v>
      </c>
      <c r="AN19" s="86">
        <f>M23</f>
        <v>25.318627792949499</v>
      </c>
      <c r="AO19" s="85">
        <v>0</v>
      </c>
      <c r="AP19" s="85">
        <v>0</v>
      </c>
      <c r="AQ19" s="87"/>
      <c r="AR19" s="85">
        <v>2</v>
      </c>
      <c r="AS19" s="85" t="str">
        <f>INDEX(B$18:B$22,MATCH(AH19,AR$18:AR$22,0))</f>
        <v>North East Scotland</v>
      </c>
      <c r="AT19" s="85">
        <f t="shared" si="1"/>
        <v>2.0532375675538703</v>
      </c>
      <c r="AU19" s="85">
        <f t="shared" si="2"/>
        <v>4.1480452043353599</v>
      </c>
      <c r="AV19" s="85" t="str">
        <f>B23</f>
        <v>Wales</v>
      </c>
      <c r="AW19" s="86">
        <f>C23</f>
        <v>19.476760840220798</v>
      </c>
      <c r="AX19" s="86">
        <f>I23</f>
        <v>17.982900005826398</v>
      </c>
      <c r="AY19" s="85">
        <v>2</v>
      </c>
      <c r="AZ19" s="85" t="str">
        <f>INDEX(B$18:B$22,MATCH(AH19,AY$18:AY$22,0))</f>
        <v>North East Scotland</v>
      </c>
      <c r="BA19" s="85">
        <f t="shared" si="4"/>
        <v>0.267632422401889</v>
      </c>
      <c r="BB19" s="85">
        <f t="shared" si="5"/>
        <v>0.35672121229373699</v>
      </c>
      <c r="BC19" s="85" t="str">
        <f>B23</f>
        <v>Wales</v>
      </c>
      <c r="BD19" s="86">
        <f>E23</f>
        <v>4.3584233152484506</v>
      </c>
      <c r="BE19" s="86">
        <f>K23</f>
        <v>7.3357277871230995</v>
      </c>
      <c r="BF19" s="85"/>
    </row>
    <row r="20" spans="2:58" ht="20.100000000000001" customHeight="1" x14ac:dyDescent="0.3">
      <c r="B20" s="19" t="s">
        <v>15</v>
      </c>
      <c r="C20" s="75">
        <v>1.77569106832889</v>
      </c>
      <c r="D20" s="2">
        <v>46.314117177097401</v>
      </c>
      <c r="E20" s="75">
        <v>0.81331307329966496</v>
      </c>
      <c r="F20" s="2">
        <v>53.811112319131801</v>
      </c>
      <c r="G20" s="75">
        <v>2.5890041416285552</v>
      </c>
      <c r="H20" s="2">
        <v>35.982864857520141</v>
      </c>
      <c r="I20" s="75">
        <v>7.0376235072594504</v>
      </c>
      <c r="J20" s="2">
        <v>58.930816360777207</v>
      </c>
      <c r="K20" s="75">
        <v>0.89733920167458303</v>
      </c>
      <c r="L20" s="2">
        <v>50.082869423384601</v>
      </c>
      <c r="M20" s="75">
        <v>7.9349627089340338</v>
      </c>
      <c r="N20" s="2">
        <v>52.572491533597841</v>
      </c>
      <c r="AF20" s="87"/>
      <c r="AG20" s="85">
        <v>3</v>
      </c>
      <c r="AH20" s="85">
        <v>3</v>
      </c>
      <c r="AI20" s="85" t="str">
        <f t="shared" si="9"/>
        <v>East Scotland</v>
      </c>
      <c r="AJ20" s="85">
        <f t="shared" si="7"/>
        <v>2.5890041416285552</v>
      </c>
      <c r="AK20" s="85">
        <f t="shared" si="8"/>
        <v>7.9349627089340338</v>
      </c>
      <c r="AL20" s="85" t="str">
        <f>B17</f>
        <v>Scotland</v>
      </c>
      <c r="AM20" s="86">
        <f>G17</f>
        <v>11.57852844456634</v>
      </c>
      <c r="AN20" s="86">
        <f>M17</f>
        <v>35.046728780019251</v>
      </c>
      <c r="AO20" s="85">
        <v>0</v>
      </c>
      <c r="AP20" s="85">
        <v>0</v>
      </c>
      <c r="AQ20" s="87"/>
      <c r="AR20" s="85">
        <v>3</v>
      </c>
      <c r="AS20" s="85" t="str">
        <f>INDEX(B$18:B$22,MATCH(AH20,AR$18:AR$22,0))</f>
        <v>East Scotland</v>
      </c>
      <c r="AT20" s="85">
        <f t="shared" si="1"/>
        <v>1.77569106832889</v>
      </c>
      <c r="AU20" s="85">
        <f t="shared" si="2"/>
        <v>7.0376235072594504</v>
      </c>
      <c r="AV20" s="85" t="str">
        <f>B17</f>
        <v>Scotland</v>
      </c>
      <c r="AW20" s="86">
        <f>C17</f>
        <v>9.40755348687237</v>
      </c>
      <c r="AX20" s="86">
        <f>I17</f>
        <v>31.956870096198902</v>
      </c>
      <c r="AY20" s="85">
        <v>3</v>
      </c>
      <c r="AZ20" s="85" t="str">
        <f>INDEX(B$18:B$22,MATCH(AH20,AY$18:AY$22,0))</f>
        <v>East Scotland</v>
      </c>
      <c r="BA20" s="85">
        <f t="shared" si="4"/>
        <v>0.81331307329966496</v>
      </c>
      <c r="BB20" s="85">
        <f t="shared" si="5"/>
        <v>0.89733920167458303</v>
      </c>
      <c r="BC20" s="85" t="str">
        <f>B17</f>
        <v>Scotland</v>
      </c>
      <c r="BD20" s="86">
        <f>E17</f>
        <v>2.1709749576939696</v>
      </c>
      <c r="BE20" s="86">
        <f>K17</f>
        <v>3.0898586838203501</v>
      </c>
      <c r="BF20" s="85"/>
    </row>
    <row r="21" spans="2:58" ht="20.100000000000001" customHeight="1" x14ac:dyDescent="0.3">
      <c r="B21" s="19" t="s">
        <v>16</v>
      </c>
      <c r="C21" s="75">
        <v>3.9230590957822402</v>
      </c>
      <c r="D21" s="2">
        <v>27.395678945112103</v>
      </c>
      <c r="E21" s="75">
        <v>1.01173480339246</v>
      </c>
      <c r="F21" s="2">
        <v>45.255150808638803</v>
      </c>
      <c r="G21" s="75">
        <v>4.9347938991747</v>
      </c>
      <c r="H21" s="2">
        <v>23.672991656876629</v>
      </c>
      <c r="I21" s="75">
        <v>13.1805712356343</v>
      </c>
      <c r="J21" s="2">
        <v>28.599945262387401</v>
      </c>
      <c r="K21" s="75">
        <v>0.91701291909466598</v>
      </c>
      <c r="L21" s="2">
        <v>33.4670286899022</v>
      </c>
      <c r="M21" s="75">
        <v>14.097584154728967</v>
      </c>
      <c r="N21" s="2">
        <v>26.8280591193848</v>
      </c>
      <c r="AF21" s="87"/>
      <c r="AG21" s="85">
        <v>4</v>
      </c>
      <c r="AH21" s="85">
        <v>4</v>
      </c>
      <c r="AI21" s="85" t="str">
        <f t="shared" si="9"/>
        <v>South Scotland</v>
      </c>
      <c r="AJ21" s="85">
        <f t="shared" si="7"/>
        <v>4.9347938991747</v>
      </c>
      <c r="AK21" s="85">
        <f t="shared" si="8"/>
        <v>14.097584154728967</v>
      </c>
      <c r="AL21" s="85" t="str">
        <f>B8</f>
        <v>England</v>
      </c>
      <c r="AM21" s="86">
        <f>G8</f>
        <v>129.09073958074629</v>
      </c>
      <c r="AN21" s="86">
        <f>M8</f>
        <v>166.0497433766173</v>
      </c>
      <c r="AO21" s="85">
        <v>0</v>
      </c>
      <c r="AP21" s="85">
        <v>0</v>
      </c>
      <c r="AQ21" s="87"/>
      <c r="AR21" s="85">
        <v>4</v>
      </c>
      <c r="AS21" s="85" t="str">
        <f>INDEX(B$18:B$22,MATCH(AH21,AR$18:AR$22,0))</f>
        <v>South Scotland</v>
      </c>
      <c r="AT21" s="85">
        <f t="shared" si="1"/>
        <v>3.9230590957822402</v>
      </c>
      <c r="AU21" s="85">
        <f t="shared" si="2"/>
        <v>13.1805712356343</v>
      </c>
      <c r="AV21" s="85" t="str">
        <f>B8</f>
        <v>England</v>
      </c>
      <c r="AW21" s="86">
        <f>C8</f>
        <v>109.826715217687</v>
      </c>
      <c r="AX21" s="86">
        <f>I8</f>
        <v>128.38422275293701</v>
      </c>
      <c r="AY21" s="85">
        <v>4</v>
      </c>
      <c r="AZ21" s="85" t="str">
        <f>INDEX(B$18:B$22,MATCH(AH21,AY$18:AY$22,0))</f>
        <v>South Scotland</v>
      </c>
      <c r="BA21" s="85">
        <f t="shared" si="4"/>
        <v>1.01173480339246</v>
      </c>
      <c r="BB21" s="85">
        <f t="shared" si="5"/>
        <v>0.91701291909466598</v>
      </c>
      <c r="BC21" s="85" t="str">
        <f>B8</f>
        <v>England</v>
      </c>
      <c r="BD21" s="86">
        <f>E8</f>
        <v>19.264024363059299</v>
      </c>
      <c r="BE21" s="86">
        <f>K8</f>
        <v>37.665520623680301</v>
      </c>
      <c r="BF21" s="85"/>
    </row>
    <row r="22" spans="2:58" ht="20.100000000000001" customHeight="1" x14ac:dyDescent="0.3">
      <c r="B22" s="19" t="s">
        <v>17</v>
      </c>
      <c r="C22" s="75">
        <v>0.62947310043708293</v>
      </c>
      <c r="D22" s="2">
        <v>55.566823410924201</v>
      </c>
      <c r="E22" s="75">
        <v>7.8294658599954298E-2</v>
      </c>
      <c r="F22" s="2">
        <v>67.853107650468701</v>
      </c>
      <c r="G22" s="75">
        <v>0.70776775903703726</v>
      </c>
      <c r="H22" s="2">
        <v>49.986682546932975</v>
      </c>
      <c r="I22" s="75">
        <v>2.17680541012394</v>
      </c>
      <c r="J22" s="2">
        <v>51.460416696053002</v>
      </c>
      <c r="K22" s="75">
        <v>0.91878535075736001</v>
      </c>
      <c r="L22" s="2">
        <v>68.243777697780502</v>
      </c>
      <c r="M22" s="75">
        <v>3.0955907608812998</v>
      </c>
      <c r="N22" s="2">
        <v>41.469833861547187</v>
      </c>
      <c r="AF22" s="87"/>
      <c r="AG22" s="85">
        <v>5</v>
      </c>
      <c r="AH22" s="85">
        <v>5</v>
      </c>
      <c r="AI22" s="85" t="str">
        <f t="shared" si="9"/>
        <v>West Scotland</v>
      </c>
      <c r="AJ22" s="85">
        <f t="shared" si="7"/>
        <v>0.70776775903703726</v>
      </c>
      <c r="AK22" s="85">
        <f t="shared" si="8"/>
        <v>3.0955907608812998</v>
      </c>
      <c r="AL22" s="86" t="str">
        <f>B7</f>
        <v>Great Britain</v>
      </c>
      <c r="AM22" s="86">
        <f>G7</f>
        <v>164.5044521807817</v>
      </c>
      <c r="AN22" s="86">
        <f>M7</f>
        <v>226.41509994958579</v>
      </c>
      <c r="AO22" s="85">
        <v>0</v>
      </c>
      <c r="AP22" s="85">
        <v>0</v>
      </c>
      <c r="AQ22" s="87"/>
      <c r="AR22" s="85">
        <v>5</v>
      </c>
      <c r="AS22" s="85" t="str">
        <f>INDEX(B$18:B$22,MATCH(AH22,AR$18:AR$22,0))</f>
        <v>West Scotland</v>
      </c>
      <c r="AT22" s="85">
        <f t="shared" si="1"/>
        <v>0.62947310043708293</v>
      </c>
      <c r="AU22" s="85">
        <f t="shared" si="2"/>
        <v>2.17680541012394</v>
      </c>
      <c r="AV22" s="86" t="str">
        <f>B7</f>
        <v>Great Britain</v>
      </c>
      <c r="AW22" s="86">
        <f>C7</f>
        <v>138.71102954477999</v>
      </c>
      <c r="AX22" s="86">
        <f>I7</f>
        <v>178.323992854962</v>
      </c>
      <c r="AY22" s="85">
        <v>5</v>
      </c>
      <c r="AZ22" s="85" t="str">
        <f>INDEX(B$18:B$22,MATCH(AH22,AY$18:AY$22,0))</f>
        <v>West Scotland</v>
      </c>
      <c r="BA22" s="85">
        <f t="shared" si="4"/>
        <v>7.8294658599954298E-2</v>
      </c>
      <c r="BB22" s="85">
        <f t="shared" si="5"/>
        <v>0.91878535075736001</v>
      </c>
      <c r="BC22" s="86" t="str">
        <f>B7</f>
        <v>Great Britain</v>
      </c>
      <c r="BD22" s="86">
        <f>E7</f>
        <v>25.793422636001697</v>
      </c>
      <c r="BE22" s="86">
        <f>K7</f>
        <v>48.091107094623801</v>
      </c>
      <c r="BF22" s="85"/>
    </row>
    <row r="23" spans="2:58" ht="20.100000000000001" customHeight="1" x14ac:dyDescent="0.3">
      <c r="B23" s="63" t="s">
        <v>1</v>
      </c>
      <c r="C23" s="76">
        <v>19.476760840220798</v>
      </c>
      <c r="D23" s="27">
        <v>12.220242677720499</v>
      </c>
      <c r="E23" s="76">
        <v>4.3584233152484506</v>
      </c>
      <c r="F23" s="27">
        <v>39.682927391732797</v>
      </c>
      <c r="G23" s="76">
        <v>23.83518415546925</v>
      </c>
      <c r="H23" s="27">
        <v>12.343732349536355</v>
      </c>
      <c r="I23" s="76">
        <v>17.982900005826398</v>
      </c>
      <c r="J23" s="27">
        <v>12.578904202173</v>
      </c>
      <c r="K23" s="76">
        <v>7.3357277871230995</v>
      </c>
      <c r="L23" s="27">
        <v>18.504048443268299</v>
      </c>
      <c r="M23" s="76">
        <v>25.318627792949499</v>
      </c>
      <c r="N23" s="27">
        <v>10.419495707486211</v>
      </c>
      <c r="AF23" s="85"/>
      <c r="AG23" s="85"/>
      <c r="AH23" s="85"/>
      <c r="AI23" s="85"/>
      <c r="AJ23" s="85"/>
      <c r="AK23" s="85"/>
      <c r="AL23" s="85"/>
      <c r="AM23" s="85"/>
      <c r="AN23" s="85"/>
      <c r="AO23" s="85"/>
      <c r="AP23" s="85"/>
      <c r="AQ23" s="85"/>
      <c r="AR23" s="85"/>
      <c r="AS23" s="85"/>
      <c r="AT23" s="85"/>
      <c r="AU23" s="85"/>
      <c r="AV23" s="85"/>
      <c r="AW23" s="85"/>
      <c r="AX23" s="85"/>
      <c r="AY23" s="85"/>
      <c r="AZ23" s="85"/>
      <c r="BA23" s="85"/>
      <c r="BB23" s="85"/>
      <c r="BC23" s="85"/>
      <c r="BD23" s="85"/>
      <c r="BE23" s="85"/>
      <c r="BF23" s="85"/>
    </row>
    <row r="24" spans="2:58" ht="20.100000000000001" customHeight="1" x14ac:dyDescent="0.3"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</row>
    <row r="25" spans="2:58" ht="20.100000000000001" customHeight="1" x14ac:dyDescent="0.2">
      <c r="B25" s="120" t="s">
        <v>39</v>
      </c>
      <c r="C25" s="120" t="s">
        <v>119</v>
      </c>
      <c r="D25" s="120"/>
      <c r="E25" s="120"/>
      <c r="F25" s="120"/>
      <c r="G25" s="120"/>
      <c r="H25" s="120"/>
      <c r="J25" s="23"/>
      <c r="AF25" s="1"/>
    </row>
    <row r="26" spans="2:58" ht="20.100000000000001" customHeight="1" x14ac:dyDescent="0.2">
      <c r="B26" s="120"/>
      <c r="C26" s="120" t="s">
        <v>11</v>
      </c>
      <c r="D26" s="120"/>
      <c r="E26" s="120" t="s">
        <v>10</v>
      </c>
      <c r="F26" s="120"/>
      <c r="G26" s="120" t="s">
        <v>4</v>
      </c>
      <c r="H26" s="120"/>
      <c r="J26" s="23"/>
      <c r="AF26" s="1"/>
    </row>
    <row r="27" spans="2:58" ht="20.100000000000001" customHeight="1" x14ac:dyDescent="0.2">
      <c r="B27" s="120"/>
      <c r="C27" s="74" t="s">
        <v>34</v>
      </c>
      <c r="D27" s="74" t="s">
        <v>35</v>
      </c>
      <c r="E27" s="74" t="s">
        <v>34</v>
      </c>
      <c r="F27" s="74" t="s">
        <v>35</v>
      </c>
      <c r="G27" s="74" t="s">
        <v>34</v>
      </c>
      <c r="H27" s="74" t="s">
        <v>35</v>
      </c>
      <c r="J27" s="23"/>
      <c r="AF27" s="1"/>
    </row>
    <row r="28" spans="2:58" ht="20.100000000000001" customHeight="1" x14ac:dyDescent="0.3">
      <c r="B28" s="60" t="s">
        <v>3</v>
      </c>
      <c r="C28" s="76">
        <v>316.481570941315</v>
      </c>
      <c r="D28" s="27">
        <v>8.1598739155411693</v>
      </c>
      <c r="E28" s="76">
        <v>73.722662678861397</v>
      </c>
      <c r="F28" s="27">
        <v>12.025897444465599</v>
      </c>
      <c r="G28" s="76">
        <v>390.20423362017641</v>
      </c>
      <c r="H28" s="27">
        <v>6.9973559237790237</v>
      </c>
      <c r="J28" s="23"/>
      <c r="AF28" s="1"/>
    </row>
    <row r="29" spans="2:58" ht="20.100000000000001" customHeight="1" x14ac:dyDescent="0.3">
      <c r="B29" s="61" t="s">
        <v>0</v>
      </c>
      <c r="C29" s="76">
        <v>237.995126515691</v>
      </c>
      <c r="D29" s="27">
        <v>7.3906920270220597</v>
      </c>
      <c r="E29" s="76">
        <v>56.836392225655203</v>
      </c>
      <c r="F29" s="27">
        <v>12.632824986561001</v>
      </c>
      <c r="G29" s="76">
        <v>294.8315187413462</v>
      </c>
      <c r="H29" s="27">
        <v>6.4438501464026192</v>
      </c>
      <c r="J29" s="23"/>
      <c r="AF29" s="1"/>
    </row>
    <row r="30" spans="2:58" ht="20.100000000000001" customHeight="1" x14ac:dyDescent="0.3">
      <c r="B30" s="19" t="s">
        <v>7</v>
      </c>
      <c r="C30" s="75">
        <v>17.215139949154</v>
      </c>
      <c r="D30" s="2">
        <v>8.202209721912709</v>
      </c>
      <c r="E30" s="75">
        <v>6.9742804346734699</v>
      </c>
      <c r="F30" s="2">
        <v>17.3360182417386</v>
      </c>
      <c r="G30" s="75">
        <v>24.189420383827471</v>
      </c>
      <c r="H30" s="2">
        <v>7.6849077411292512</v>
      </c>
      <c r="J30" s="23"/>
      <c r="AF30" s="1"/>
    </row>
    <row r="31" spans="2:58" ht="20.100000000000001" customHeight="1" x14ac:dyDescent="0.3">
      <c r="B31" s="19" t="s">
        <v>8</v>
      </c>
      <c r="C31" s="75">
        <v>9.39235579430642</v>
      </c>
      <c r="D31" s="2">
        <v>16.0987105018961</v>
      </c>
      <c r="E31" s="75">
        <v>2.68296501365981</v>
      </c>
      <c r="F31" s="2">
        <v>20.636815651709899</v>
      </c>
      <c r="G31" s="75">
        <v>12.07532080796623</v>
      </c>
      <c r="H31" s="2">
        <v>13.334906807134864</v>
      </c>
      <c r="J31" s="23"/>
      <c r="AF31" s="1"/>
    </row>
    <row r="32" spans="2:58" ht="20.100000000000001" customHeight="1" x14ac:dyDescent="0.3">
      <c r="B32" s="19" t="s">
        <v>24</v>
      </c>
      <c r="C32" s="75">
        <v>17.687109770285101</v>
      </c>
      <c r="D32" s="2">
        <v>13.8379601873628</v>
      </c>
      <c r="E32" s="75">
        <v>5.1279145413402203</v>
      </c>
      <c r="F32" s="2">
        <v>21.458799861326899</v>
      </c>
      <c r="G32" s="75">
        <v>22.815024311625322</v>
      </c>
      <c r="H32" s="2">
        <v>11.762077714617986</v>
      </c>
      <c r="J32" s="23"/>
      <c r="AF32" s="1"/>
    </row>
    <row r="33" spans="1:32" ht="20.100000000000001" customHeight="1" x14ac:dyDescent="0.3">
      <c r="B33" s="19" t="s">
        <v>9</v>
      </c>
      <c r="C33" s="75">
        <v>20.463268701714401</v>
      </c>
      <c r="D33" s="2">
        <v>11.8945100732928</v>
      </c>
      <c r="E33" s="75">
        <v>5.3007696928103396</v>
      </c>
      <c r="F33" s="2">
        <v>16.070937077900798</v>
      </c>
      <c r="G33" s="75">
        <v>25.764038394524739</v>
      </c>
      <c r="H33" s="2">
        <v>10.009209253152575</v>
      </c>
      <c r="J33" s="23"/>
      <c r="AF33" s="1"/>
    </row>
    <row r="34" spans="1:32" ht="20.100000000000001" customHeight="1" x14ac:dyDescent="0.3">
      <c r="B34" s="19" t="s">
        <v>18</v>
      </c>
      <c r="C34" s="75">
        <v>31.617245212748301</v>
      </c>
      <c r="D34" s="2">
        <v>9.4644630974126809</v>
      </c>
      <c r="E34" s="75">
        <v>7.64298961290344</v>
      </c>
      <c r="F34" s="2">
        <v>17.804959646029101</v>
      </c>
      <c r="G34" s="75">
        <v>39.260234825651743</v>
      </c>
      <c r="H34" s="2">
        <v>8.3731005678894128</v>
      </c>
      <c r="J34" s="23"/>
      <c r="AF34" s="1"/>
    </row>
    <row r="35" spans="1:32" ht="20.100000000000001" customHeight="1" x14ac:dyDescent="0.3">
      <c r="B35" s="19" t="s">
        <v>12</v>
      </c>
      <c r="C35" s="75">
        <v>49.250727307136003</v>
      </c>
      <c r="D35" s="2">
        <v>9.6650353479347508</v>
      </c>
      <c r="E35" s="75">
        <v>16.086423766950301</v>
      </c>
      <c r="F35" s="2">
        <v>19.2917571733839</v>
      </c>
      <c r="G35" s="75">
        <v>65.337151074086307</v>
      </c>
      <c r="H35" s="2">
        <v>8.6970009356008919</v>
      </c>
      <c r="J35" s="23"/>
      <c r="AF35" s="1"/>
    </row>
    <row r="36" spans="1:32" ht="20.100000000000001" customHeight="1" x14ac:dyDescent="0.3">
      <c r="B36" s="19" t="s">
        <v>5</v>
      </c>
      <c r="C36" s="75">
        <v>58.320218439270697</v>
      </c>
      <c r="D36" s="2">
        <v>11.5194707854768</v>
      </c>
      <c r="E36" s="75">
        <v>6.4200741544595807</v>
      </c>
      <c r="F36" s="2">
        <v>21.990344399694699</v>
      </c>
      <c r="G36" s="75">
        <v>64.740292593730274</v>
      </c>
      <c r="H36" s="2">
        <v>10.603781893072529</v>
      </c>
      <c r="J36" s="23"/>
      <c r="AF36" s="1"/>
    </row>
    <row r="37" spans="1:32" ht="20.100000000000001" customHeight="1" x14ac:dyDescent="0.3">
      <c r="B37" s="19" t="s">
        <v>6</v>
      </c>
      <c r="C37" s="75">
        <v>34.049061341075998</v>
      </c>
      <c r="D37" s="2">
        <v>13.551348258718502</v>
      </c>
      <c r="E37" s="75">
        <v>6.6009750088580406</v>
      </c>
      <c r="F37" s="2">
        <v>14.7469592875595</v>
      </c>
      <c r="G37" s="75">
        <v>40.650036349934041</v>
      </c>
      <c r="H37" s="2">
        <v>11.600661716914333</v>
      </c>
      <c r="J37" s="23"/>
      <c r="AF37" s="1"/>
    </row>
    <row r="38" spans="1:32" ht="20.100000000000001" customHeight="1" x14ac:dyDescent="0.3">
      <c r="B38" s="62" t="s">
        <v>2</v>
      </c>
      <c r="C38" s="76">
        <v>40.9819649499291</v>
      </c>
      <c r="D38" s="27">
        <v>23.502439147089799</v>
      </c>
      <c r="E38" s="76">
        <v>5.2320119044481999</v>
      </c>
      <c r="F38" s="27">
        <v>23.666664397362798</v>
      </c>
      <c r="G38" s="76">
        <v>46.2139768543773</v>
      </c>
      <c r="H38" s="27">
        <v>21.01318483719891</v>
      </c>
      <c r="J38" s="23"/>
      <c r="AF38" s="1"/>
    </row>
    <row r="39" spans="1:32" ht="20.100000000000001" customHeight="1" x14ac:dyDescent="0.3">
      <c r="B39" s="19" t="s">
        <v>13</v>
      </c>
      <c r="C39" s="75">
        <v>6.3647174312784403</v>
      </c>
      <c r="D39" s="2">
        <v>62.924183396586599</v>
      </c>
      <c r="E39" s="75">
        <v>0</v>
      </c>
      <c r="F39" s="2">
        <v>0</v>
      </c>
      <c r="G39" s="75">
        <v>6.3647174312784403</v>
      </c>
      <c r="H39" s="2">
        <v>62.924183396586663</v>
      </c>
      <c r="J39" s="23"/>
      <c r="AF39" s="1"/>
    </row>
    <row r="40" spans="1:32" ht="20.100000000000001" customHeight="1" x14ac:dyDescent="0.3">
      <c r="B40" s="19" t="s">
        <v>14</v>
      </c>
      <c r="C40" s="75">
        <v>6.1668957547280598</v>
      </c>
      <c r="D40" s="2">
        <v>37.560837421037405</v>
      </c>
      <c r="E40" s="75">
        <v>0.62041677328276601</v>
      </c>
      <c r="F40" s="2">
        <v>0.53333134978876795</v>
      </c>
      <c r="G40" s="75">
        <v>6.7873125280108262</v>
      </c>
      <c r="H40" s="2">
        <v>34.473908510665233</v>
      </c>
      <c r="J40" s="23"/>
      <c r="AF40" s="1"/>
    </row>
    <row r="41" spans="1:32" ht="20.100000000000001" customHeight="1" x14ac:dyDescent="0.3">
      <c r="B41" s="19" t="s">
        <v>15</v>
      </c>
      <c r="C41" s="75">
        <v>8.7236603490107001</v>
      </c>
      <c r="D41" s="2">
        <v>52.791685927343103</v>
      </c>
      <c r="E41" s="75">
        <v>1.69572611661832</v>
      </c>
      <c r="F41" s="2">
        <v>39.728874452569599</v>
      </c>
      <c r="G41" s="75">
        <v>10.419386465629021</v>
      </c>
      <c r="H41" s="2">
        <v>44.67040265415487</v>
      </c>
      <c r="J41" s="23"/>
      <c r="AF41" s="1"/>
    </row>
    <row r="42" spans="1:32" ht="20.100000000000001" customHeight="1" x14ac:dyDescent="0.3">
      <c r="B42" s="19" t="s">
        <v>16</v>
      </c>
      <c r="C42" s="75">
        <v>16.946672763020199</v>
      </c>
      <c r="D42" s="2">
        <v>23.4644534830705</v>
      </c>
      <c r="E42" s="75">
        <v>1.90701874590234</v>
      </c>
      <c r="F42" s="2">
        <v>30.771341493409299</v>
      </c>
      <c r="G42" s="75">
        <v>18.853691508922541</v>
      </c>
      <c r="H42" s="2">
        <v>21.319485061238431</v>
      </c>
      <c r="J42" s="23"/>
      <c r="AF42" s="1"/>
    </row>
    <row r="43" spans="1:32" ht="20.100000000000001" customHeight="1" x14ac:dyDescent="0.3">
      <c r="B43" s="19" t="s">
        <v>17</v>
      </c>
      <c r="C43" s="75">
        <v>2.7800186518916798</v>
      </c>
      <c r="D43" s="2">
        <v>45.5904154072945</v>
      </c>
      <c r="E43" s="75">
        <v>1.00885026864477</v>
      </c>
      <c r="F43" s="2">
        <v>65.680751625664399</v>
      </c>
      <c r="G43" s="75">
        <v>3.7888689205364496</v>
      </c>
      <c r="H43" s="2">
        <v>37.746974392483438</v>
      </c>
      <c r="J43" s="23"/>
      <c r="AF43" s="1"/>
    </row>
    <row r="44" spans="1:32" ht="20.100000000000001" customHeight="1" x14ac:dyDescent="0.3">
      <c r="B44" s="63" t="s">
        <v>1</v>
      </c>
      <c r="C44" s="76">
        <v>37.504479475694801</v>
      </c>
      <c r="D44" s="27">
        <v>9.2634394896976691</v>
      </c>
      <c r="E44" s="76">
        <v>11.654258548757999</v>
      </c>
      <c r="F44" s="27">
        <v>19.894161500257702</v>
      </c>
      <c r="G44" s="76">
        <v>49.158738024452802</v>
      </c>
      <c r="H44" s="27">
        <v>8.4965472607941646</v>
      </c>
      <c r="J44" s="23"/>
      <c r="AF44" s="1"/>
    </row>
    <row r="47" spans="1:32" ht="20.100000000000001" customHeight="1" x14ac:dyDescent="0.3">
      <c r="A47" s="15" t="s">
        <v>92</v>
      </c>
    </row>
  </sheetData>
  <mergeCells count="14">
    <mergeCell ref="B4:B6"/>
    <mergeCell ref="C4:H4"/>
    <mergeCell ref="I4:N4"/>
    <mergeCell ref="C5:D5"/>
    <mergeCell ref="E5:F5"/>
    <mergeCell ref="G5:H5"/>
    <mergeCell ref="I5:J5"/>
    <mergeCell ref="K5:L5"/>
    <mergeCell ref="M5:N5"/>
    <mergeCell ref="B25:B27"/>
    <mergeCell ref="C25:H25"/>
    <mergeCell ref="C26:D26"/>
    <mergeCell ref="E26:F26"/>
    <mergeCell ref="G26:H26"/>
  </mergeCells>
  <conditionalFormatting sqref="F8">
    <cfRule type="cellIs" dxfId="1147" priority="94" operator="between">
      <formula>0.001</formula>
      <formula>0.1</formula>
    </cfRule>
  </conditionalFormatting>
  <conditionalFormatting sqref="F9:F16">
    <cfRule type="cellIs" dxfId="1146" priority="93" operator="between">
      <formula>0.001</formula>
      <formula>0.1</formula>
    </cfRule>
  </conditionalFormatting>
  <conditionalFormatting sqref="E7:E8 E17:E23">
    <cfRule type="cellIs" dxfId="1145" priority="96" operator="between">
      <formula>0.001</formula>
      <formula>0.1</formula>
    </cfRule>
  </conditionalFormatting>
  <conditionalFormatting sqref="E9:E16">
    <cfRule type="cellIs" dxfId="1144" priority="95" operator="between">
      <formula>0.001</formula>
      <formula>0.1</formula>
    </cfRule>
  </conditionalFormatting>
  <conditionalFormatting sqref="F7">
    <cfRule type="cellIs" dxfId="1143" priority="92" operator="between">
      <formula>0.001</formula>
      <formula>0.1</formula>
    </cfRule>
  </conditionalFormatting>
  <conditionalFormatting sqref="F17">
    <cfRule type="cellIs" dxfId="1142" priority="91" operator="between">
      <formula>0.001</formula>
      <formula>0.1</formula>
    </cfRule>
  </conditionalFormatting>
  <conditionalFormatting sqref="F18:F22">
    <cfRule type="cellIs" dxfId="1141" priority="89" operator="between">
      <formula>0.001</formula>
      <formula>0.1</formula>
    </cfRule>
  </conditionalFormatting>
  <conditionalFormatting sqref="F23">
    <cfRule type="cellIs" dxfId="1140" priority="90" operator="between">
      <formula>0.001</formula>
      <formula>0.1</formula>
    </cfRule>
  </conditionalFormatting>
  <conditionalFormatting sqref="G7:G8 G17:G23">
    <cfRule type="cellIs" dxfId="1139" priority="84" operator="between">
      <formula>0.001</formula>
      <formula>0.1</formula>
    </cfRule>
  </conditionalFormatting>
  <conditionalFormatting sqref="G9:G16">
    <cfRule type="cellIs" dxfId="1138" priority="83" operator="between">
      <formula>0.001</formula>
      <formula>0.1</formula>
    </cfRule>
  </conditionalFormatting>
  <conditionalFormatting sqref="H9:H16">
    <cfRule type="cellIs" dxfId="1137" priority="81" operator="between">
      <formula>0.001</formula>
      <formula>0.1</formula>
    </cfRule>
  </conditionalFormatting>
  <conditionalFormatting sqref="H23">
    <cfRule type="cellIs" dxfId="1136" priority="78" operator="between">
      <formula>0.001</formula>
      <formula>0.1</formula>
    </cfRule>
  </conditionalFormatting>
  <conditionalFormatting sqref="H18:H22">
    <cfRule type="cellIs" dxfId="1135" priority="77" operator="between">
      <formula>0.001</formula>
      <formula>0.1</formula>
    </cfRule>
  </conditionalFormatting>
  <conditionalFormatting sqref="H8">
    <cfRule type="cellIs" dxfId="1134" priority="82" operator="between">
      <formula>0.001</formula>
      <formula>0.1</formula>
    </cfRule>
  </conditionalFormatting>
  <conditionalFormatting sqref="H7">
    <cfRule type="cellIs" dxfId="1133" priority="80" operator="between">
      <formula>0.001</formula>
      <formula>0.1</formula>
    </cfRule>
  </conditionalFormatting>
  <conditionalFormatting sqref="H17">
    <cfRule type="cellIs" dxfId="1132" priority="79" operator="between">
      <formula>0.001</formula>
      <formula>0.1</formula>
    </cfRule>
  </conditionalFormatting>
  <conditionalFormatting sqref="AF10:AF17">
    <cfRule type="cellIs" dxfId="1131" priority="112" operator="between">
      <formula>0.001</formula>
      <formula>0.1</formula>
    </cfRule>
  </conditionalFormatting>
  <conditionalFormatting sqref="AF18:AF22">
    <cfRule type="cellIs" dxfId="1130" priority="111" operator="between">
      <formula>0.001</formula>
      <formula>0.1</formula>
    </cfRule>
  </conditionalFormatting>
  <conditionalFormatting sqref="AQ10:AQ22">
    <cfRule type="cellIs" dxfId="1129" priority="110" operator="between">
      <formula>0.001</formula>
      <formula>0.1</formula>
    </cfRule>
  </conditionalFormatting>
  <conditionalFormatting sqref="H30:H37 H39:H43">
    <cfRule type="expression" dxfId="1128" priority="1">
      <formula>IF(H30&gt;=25,1,0)</formula>
    </cfRule>
  </conditionalFormatting>
  <conditionalFormatting sqref="C7:C8 C17:C23">
    <cfRule type="cellIs" dxfId="1127" priority="108" operator="between">
      <formula>0.001</formula>
      <formula>0.1</formula>
    </cfRule>
  </conditionalFormatting>
  <conditionalFormatting sqref="C9:C16">
    <cfRule type="cellIs" dxfId="1126" priority="107" operator="between">
      <formula>0.001</formula>
      <formula>0.1</formula>
    </cfRule>
  </conditionalFormatting>
  <conditionalFormatting sqref="D9:D16">
    <cfRule type="cellIs" dxfId="1125" priority="105" operator="between">
      <formula>0.001</formula>
      <formula>0.1</formula>
    </cfRule>
  </conditionalFormatting>
  <conditionalFormatting sqref="D23">
    <cfRule type="cellIs" dxfId="1124" priority="102" operator="between">
      <formula>0.001</formula>
      <formula>0.1</formula>
    </cfRule>
  </conditionalFormatting>
  <conditionalFormatting sqref="D18:D22">
    <cfRule type="cellIs" dxfId="1123" priority="101" operator="between">
      <formula>0.001</formula>
      <formula>0.1</formula>
    </cfRule>
  </conditionalFormatting>
  <conditionalFormatting sqref="D8">
    <cfRule type="cellIs" dxfId="1122" priority="106" operator="between">
      <formula>0.001</formula>
      <formula>0.1</formula>
    </cfRule>
  </conditionalFormatting>
  <conditionalFormatting sqref="D7">
    <cfRule type="cellIs" dxfId="1121" priority="104" operator="between">
      <formula>0.001</formula>
      <formula>0.1</formula>
    </cfRule>
  </conditionalFormatting>
  <conditionalFormatting sqref="D17">
    <cfRule type="cellIs" dxfId="1120" priority="103" operator="between">
      <formula>0.001</formula>
      <formula>0.1</formula>
    </cfRule>
  </conditionalFormatting>
  <conditionalFormatting sqref="C7:C8 C17 C23">
    <cfRule type="expression" dxfId="1119" priority="100">
      <formula>IF(D7&gt;=25,1,0)</formula>
    </cfRule>
  </conditionalFormatting>
  <conditionalFormatting sqref="C9:C16 C18:C22">
    <cfRule type="expression" dxfId="1118" priority="99">
      <formula>IF(D9&gt;=25,1,0)</formula>
    </cfRule>
  </conditionalFormatting>
  <conditionalFormatting sqref="D7:D8 D17 D23">
    <cfRule type="expression" dxfId="1117" priority="98">
      <formula>IF(D7&gt;=25,1,0)</formula>
    </cfRule>
  </conditionalFormatting>
  <conditionalFormatting sqref="D9:D16 D18:D22">
    <cfRule type="expression" dxfId="1116" priority="97">
      <formula>IF(D9&gt;=25,1,0)</formula>
    </cfRule>
  </conditionalFormatting>
  <conditionalFormatting sqref="E7:E8 E17 E23">
    <cfRule type="expression" dxfId="1115" priority="88">
      <formula>IF(F7&gt;=25,1,0)</formula>
    </cfRule>
  </conditionalFormatting>
  <conditionalFormatting sqref="E9:E16 E18:E22">
    <cfRule type="expression" dxfId="1114" priority="87">
      <formula>IF(F9&gt;=25,1,0)</formula>
    </cfRule>
  </conditionalFormatting>
  <conditionalFormatting sqref="F7:F8 F17 F23">
    <cfRule type="expression" dxfId="1113" priority="86">
      <formula>IF(F7&gt;=25,1,0)</formula>
    </cfRule>
  </conditionalFormatting>
  <conditionalFormatting sqref="F9:F16 F18:F22">
    <cfRule type="expression" dxfId="1112" priority="85">
      <formula>IF(F9&gt;=25,1,0)</formula>
    </cfRule>
  </conditionalFormatting>
  <conditionalFormatting sqref="G7:G8 G17 G23">
    <cfRule type="expression" dxfId="1111" priority="76">
      <formula>IF(H7&gt;=25,1,0)</formula>
    </cfRule>
  </conditionalFormatting>
  <conditionalFormatting sqref="G9:G16 G18:G22">
    <cfRule type="expression" dxfId="1110" priority="75">
      <formula>IF(H9&gt;=25,1,0)</formula>
    </cfRule>
  </conditionalFormatting>
  <conditionalFormatting sqref="H7:H8 H17 H23">
    <cfRule type="expression" dxfId="1109" priority="74">
      <formula>IF(H7&gt;=25,1,0)</formula>
    </cfRule>
  </conditionalFormatting>
  <conditionalFormatting sqref="H9:H16 H18:H22">
    <cfRule type="expression" dxfId="1108" priority="73">
      <formula>IF(H9&gt;=25,1,0)</formula>
    </cfRule>
  </conditionalFormatting>
  <conditionalFormatting sqref="I7:I8 I17:I23">
    <cfRule type="cellIs" dxfId="1107" priority="72" operator="between">
      <formula>0.001</formula>
      <formula>0.1</formula>
    </cfRule>
  </conditionalFormatting>
  <conditionalFormatting sqref="I9:I16">
    <cfRule type="cellIs" dxfId="1106" priority="71" operator="between">
      <formula>0.001</formula>
      <formula>0.1</formula>
    </cfRule>
  </conditionalFormatting>
  <conditionalFormatting sqref="J9:J16">
    <cfRule type="cellIs" dxfId="1105" priority="69" operator="between">
      <formula>0.001</formula>
      <formula>0.1</formula>
    </cfRule>
  </conditionalFormatting>
  <conditionalFormatting sqref="J23">
    <cfRule type="cellIs" dxfId="1104" priority="66" operator="between">
      <formula>0.001</formula>
      <formula>0.1</formula>
    </cfRule>
  </conditionalFormatting>
  <conditionalFormatting sqref="J18:J22">
    <cfRule type="cellIs" dxfId="1103" priority="65" operator="between">
      <formula>0.001</formula>
      <formula>0.1</formula>
    </cfRule>
  </conditionalFormatting>
  <conditionalFormatting sqref="J8">
    <cfRule type="cellIs" dxfId="1102" priority="70" operator="between">
      <formula>0.001</formula>
      <formula>0.1</formula>
    </cfRule>
  </conditionalFormatting>
  <conditionalFormatting sqref="J7">
    <cfRule type="cellIs" dxfId="1101" priority="68" operator="between">
      <formula>0.001</formula>
      <formula>0.1</formula>
    </cfRule>
  </conditionalFormatting>
  <conditionalFormatting sqref="J17">
    <cfRule type="cellIs" dxfId="1100" priority="67" operator="between">
      <formula>0.001</formula>
      <formula>0.1</formula>
    </cfRule>
  </conditionalFormatting>
  <conditionalFormatting sqref="I7:I8 I17 I23">
    <cfRule type="expression" dxfId="1099" priority="64">
      <formula>IF(J7&gt;=25,1,0)</formula>
    </cfRule>
  </conditionalFormatting>
  <conditionalFormatting sqref="I9:I16 I18:I22">
    <cfRule type="expression" dxfId="1098" priority="63">
      <formula>IF(J9&gt;=25,1,0)</formula>
    </cfRule>
  </conditionalFormatting>
  <conditionalFormatting sqref="J7:J8 J17 J23">
    <cfRule type="expression" dxfId="1097" priority="62">
      <formula>IF(J7&gt;=25,1,0)</formula>
    </cfRule>
  </conditionalFormatting>
  <conditionalFormatting sqref="J9:J16 J18:J22">
    <cfRule type="expression" dxfId="1096" priority="61">
      <formula>IF(J9&gt;=25,1,0)</formula>
    </cfRule>
  </conditionalFormatting>
  <conditionalFormatting sqref="K7:K8 K17:K23">
    <cfRule type="cellIs" dxfId="1095" priority="60" operator="between">
      <formula>0.001</formula>
      <formula>0.1</formula>
    </cfRule>
  </conditionalFormatting>
  <conditionalFormatting sqref="K9:K16">
    <cfRule type="cellIs" dxfId="1094" priority="59" operator="between">
      <formula>0.001</formula>
      <formula>0.1</formula>
    </cfRule>
  </conditionalFormatting>
  <conditionalFormatting sqref="L9:L16">
    <cfRule type="cellIs" dxfId="1093" priority="57" operator="between">
      <formula>0.001</formula>
      <formula>0.1</formula>
    </cfRule>
  </conditionalFormatting>
  <conditionalFormatting sqref="L23">
    <cfRule type="cellIs" dxfId="1092" priority="54" operator="between">
      <formula>0.001</formula>
      <formula>0.1</formula>
    </cfRule>
  </conditionalFormatting>
  <conditionalFormatting sqref="L18:L22">
    <cfRule type="cellIs" dxfId="1091" priority="53" operator="between">
      <formula>0.001</formula>
      <formula>0.1</formula>
    </cfRule>
  </conditionalFormatting>
  <conditionalFormatting sqref="L8">
    <cfRule type="cellIs" dxfId="1090" priority="58" operator="between">
      <formula>0.001</formula>
      <formula>0.1</formula>
    </cfRule>
  </conditionalFormatting>
  <conditionalFormatting sqref="L7">
    <cfRule type="cellIs" dxfId="1089" priority="56" operator="between">
      <formula>0.001</formula>
      <formula>0.1</formula>
    </cfRule>
  </conditionalFormatting>
  <conditionalFormatting sqref="L17">
    <cfRule type="cellIs" dxfId="1088" priority="55" operator="between">
      <formula>0.001</formula>
      <formula>0.1</formula>
    </cfRule>
  </conditionalFormatting>
  <conditionalFormatting sqref="K7:K8 K17 K23">
    <cfRule type="expression" dxfId="1087" priority="52">
      <formula>IF(L7&gt;=25,1,0)</formula>
    </cfRule>
  </conditionalFormatting>
  <conditionalFormatting sqref="K9:K16 K18:K22">
    <cfRule type="expression" dxfId="1086" priority="51">
      <formula>IF(L9&gt;=25,1,0)</formula>
    </cfRule>
  </conditionalFormatting>
  <conditionalFormatting sqref="L7:L8 L17 L23">
    <cfRule type="expression" dxfId="1085" priority="50">
      <formula>IF(L7&gt;=25,1,0)</formula>
    </cfRule>
  </conditionalFormatting>
  <conditionalFormatting sqref="L9:L16 L18:L22">
    <cfRule type="expression" dxfId="1084" priority="49">
      <formula>IF(L9&gt;=25,1,0)</formula>
    </cfRule>
  </conditionalFormatting>
  <conditionalFormatting sqref="M7:M8 M17:M23">
    <cfRule type="cellIs" dxfId="1083" priority="48" operator="between">
      <formula>0.001</formula>
      <formula>0.1</formula>
    </cfRule>
  </conditionalFormatting>
  <conditionalFormatting sqref="M9:M16">
    <cfRule type="cellIs" dxfId="1082" priority="47" operator="between">
      <formula>0.001</formula>
      <formula>0.1</formula>
    </cfRule>
  </conditionalFormatting>
  <conditionalFormatting sqref="N9:N16">
    <cfRule type="cellIs" dxfId="1081" priority="45" operator="between">
      <formula>0.001</formula>
      <formula>0.1</formula>
    </cfRule>
  </conditionalFormatting>
  <conditionalFormatting sqref="N23">
    <cfRule type="cellIs" dxfId="1080" priority="42" operator="between">
      <formula>0.001</formula>
      <formula>0.1</formula>
    </cfRule>
  </conditionalFormatting>
  <conditionalFormatting sqref="N18:N22">
    <cfRule type="cellIs" dxfId="1079" priority="41" operator="between">
      <formula>0.001</formula>
      <formula>0.1</formula>
    </cfRule>
  </conditionalFormatting>
  <conditionalFormatting sqref="N8">
    <cfRule type="cellIs" dxfId="1078" priority="46" operator="between">
      <formula>0.001</formula>
      <formula>0.1</formula>
    </cfRule>
  </conditionalFormatting>
  <conditionalFormatting sqref="N7">
    <cfRule type="cellIs" dxfId="1077" priority="44" operator="between">
      <formula>0.001</formula>
      <formula>0.1</formula>
    </cfRule>
  </conditionalFormatting>
  <conditionalFormatting sqref="N17">
    <cfRule type="cellIs" dxfId="1076" priority="43" operator="between">
      <formula>0.001</formula>
      <formula>0.1</formula>
    </cfRule>
  </conditionalFormatting>
  <conditionalFormatting sqref="M7:M8 M17 M23">
    <cfRule type="expression" dxfId="1075" priority="40">
      <formula>IF(N7&gt;=25,1,0)</formula>
    </cfRule>
  </conditionalFormatting>
  <conditionalFormatting sqref="M9:M16 M18:M22">
    <cfRule type="expression" dxfId="1074" priority="39">
      <formula>IF(N9&gt;=25,1,0)</formula>
    </cfRule>
  </conditionalFormatting>
  <conditionalFormatting sqref="N7:N8 N17 N23">
    <cfRule type="expression" dxfId="1073" priority="38">
      <formula>IF(N7&gt;=25,1,0)</formula>
    </cfRule>
  </conditionalFormatting>
  <conditionalFormatting sqref="N9:N16 N18:N22">
    <cfRule type="expression" dxfId="1072" priority="37">
      <formula>IF(N9&gt;=25,1,0)</formula>
    </cfRule>
  </conditionalFormatting>
  <conditionalFormatting sqref="C28:C29 C38:C44">
    <cfRule type="cellIs" dxfId="1071" priority="36" operator="between">
      <formula>0.001</formula>
      <formula>0.1</formula>
    </cfRule>
  </conditionalFormatting>
  <conditionalFormatting sqref="C30:C37">
    <cfRule type="cellIs" dxfId="1070" priority="35" operator="between">
      <formula>0.001</formula>
      <formula>0.1</formula>
    </cfRule>
  </conditionalFormatting>
  <conditionalFormatting sqref="D30:D37">
    <cfRule type="cellIs" dxfId="1069" priority="33" operator="between">
      <formula>0.001</formula>
      <formula>0.1</formula>
    </cfRule>
  </conditionalFormatting>
  <conditionalFormatting sqref="D44">
    <cfRule type="cellIs" dxfId="1068" priority="30" operator="between">
      <formula>0.001</formula>
      <formula>0.1</formula>
    </cfRule>
  </conditionalFormatting>
  <conditionalFormatting sqref="D39:D43">
    <cfRule type="cellIs" dxfId="1067" priority="29" operator="between">
      <formula>0.001</formula>
      <formula>0.1</formula>
    </cfRule>
  </conditionalFormatting>
  <conditionalFormatting sqref="D29">
    <cfRule type="cellIs" dxfId="1066" priority="34" operator="between">
      <formula>0.001</formula>
      <formula>0.1</formula>
    </cfRule>
  </conditionalFormatting>
  <conditionalFormatting sqref="D28">
    <cfRule type="cellIs" dxfId="1065" priority="32" operator="between">
      <formula>0.001</formula>
      <formula>0.1</formula>
    </cfRule>
  </conditionalFormatting>
  <conditionalFormatting sqref="D38">
    <cfRule type="cellIs" dxfId="1064" priority="31" operator="between">
      <formula>0.001</formula>
      <formula>0.1</formula>
    </cfRule>
  </conditionalFormatting>
  <conditionalFormatting sqref="C28:C29 C38 C44">
    <cfRule type="expression" dxfId="1063" priority="28">
      <formula>IF(D28&gt;=25,1,0)</formula>
    </cfRule>
  </conditionalFormatting>
  <conditionalFormatting sqref="C30:C37 C39:C43">
    <cfRule type="expression" dxfId="1062" priority="27">
      <formula>IF(D30&gt;=25,1,0)</formula>
    </cfRule>
  </conditionalFormatting>
  <conditionalFormatting sqref="D28:D29 D38 D44">
    <cfRule type="expression" dxfId="1061" priority="26">
      <formula>IF(D28&gt;=25,1,0)</formula>
    </cfRule>
  </conditionalFormatting>
  <conditionalFormatting sqref="D30:D37 D39:D43">
    <cfRule type="expression" dxfId="1060" priority="25">
      <formula>IF(D30&gt;=25,1,0)</formula>
    </cfRule>
  </conditionalFormatting>
  <conditionalFormatting sqref="E28:E29 E38:E44">
    <cfRule type="cellIs" dxfId="1059" priority="24" operator="between">
      <formula>0.001</formula>
      <formula>0.1</formula>
    </cfRule>
  </conditionalFormatting>
  <conditionalFormatting sqref="E30:E37">
    <cfRule type="cellIs" dxfId="1058" priority="23" operator="between">
      <formula>0.001</formula>
      <formula>0.1</formula>
    </cfRule>
  </conditionalFormatting>
  <conditionalFormatting sqref="F30:F37">
    <cfRule type="cellIs" dxfId="1057" priority="21" operator="between">
      <formula>0.001</formula>
      <formula>0.1</formula>
    </cfRule>
  </conditionalFormatting>
  <conditionalFormatting sqref="F44">
    <cfRule type="cellIs" dxfId="1056" priority="18" operator="between">
      <formula>0.001</formula>
      <formula>0.1</formula>
    </cfRule>
  </conditionalFormatting>
  <conditionalFormatting sqref="F39:F43">
    <cfRule type="cellIs" dxfId="1055" priority="17" operator="between">
      <formula>0.001</formula>
      <formula>0.1</formula>
    </cfRule>
  </conditionalFormatting>
  <conditionalFormatting sqref="F29">
    <cfRule type="cellIs" dxfId="1054" priority="22" operator="between">
      <formula>0.001</formula>
      <formula>0.1</formula>
    </cfRule>
  </conditionalFormatting>
  <conditionalFormatting sqref="F28">
    <cfRule type="cellIs" dxfId="1053" priority="20" operator="between">
      <formula>0.001</formula>
      <formula>0.1</formula>
    </cfRule>
  </conditionalFormatting>
  <conditionalFormatting sqref="F38">
    <cfRule type="cellIs" dxfId="1052" priority="19" operator="between">
      <formula>0.001</formula>
      <formula>0.1</formula>
    </cfRule>
  </conditionalFormatting>
  <conditionalFormatting sqref="E28:E29 E38 E44">
    <cfRule type="expression" dxfId="1051" priority="16">
      <formula>IF(F28&gt;=25,1,0)</formula>
    </cfRule>
  </conditionalFormatting>
  <conditionalFormatting sqref="E30:E37 E39:E43">
    <cfRule type="expression" dxfId="1050" priority="15">
      <formula>IF(F30&gt;=25,1,0)</formula>
    </cfRule>
  </conditionalFormatting>
  <conditionalFormatting sqref="F28:F29 F38 F44">
    <cfRule type="expression" dxfId="1049" priority="14">
      <formula>IF(F28&gt;=25,1,0)</formula>
    </cfRule>
  </conditionalFormatting>
  <conditionalFormatting sqref="F30:F37 F39:F43">
    <cfRule type="expression" dxfId="1048" priority="13">
      <formula>IF(F30&gt;=25,1,0)</formula>
    </cfRule>
  </conditionalFormatting>
  <conditionalFormatting sqref="G28:G29 G38:G44">
    <cfRule type="cellIs" dxfId="1047" priority="12" operator="between">
      <formula>0.001</formula>
      <formula>0.1</formula>
    </cfRule>
  </conditionalFormatting>
  <conditionalFormatting sqref="G30:G37">
    <cfRule type="cellIs" dxfId="1046" priority="11" operator="between">
      <formula>0.001</formula>
      <formula>0.1</formula>
    </cfRule>
  </conditionalFormatting>
  <conditionalFormatting sqref="H30:H37">
    <cfRule type="cellIs" dxfId="1045" priority="9" operator="between">
      <formula>0.001</formula>
      <formula>0.1</formula>
    </cfRule>
  </conditionalFormatting>
  <conditionalFormatting sqref="H44">
    <cfRule type="cellIs" dxfId="1044" priority="6" operator="between">
      <formula>0.001</formula>
      <formula>0.1</formula>
    </cfRule>
  </conditionalFormatting>
  <conditionalFormatting sqref="H39:H43">
    <cfRule type="cellIs" dxfId="1043" priority="5" operator="between">
      <formula>0.001</formula>
      <formula>0.1</formula>
    </cfRule>
  </conditionalFormatting>
  <conditionalFormatting sqref="H29">
    <cfRule type="cellIs" dxfId="1042" priority="10" operator="between">
      <formula>0.001</formula>
      <formula>0.1</formula>
    </cfRule>
  </conditionalFormatting>
  <conditionalFormatting sqref="H28">
    <cfRule type="cellIs" dxfId="1041" priority="8" operator="between">
      <formula>0.001</formula>
      <formula>0.1</formula>
    </cfRule>
  </conditionalFormatting>
  <conditionalFormatting sqref="H38">
    <cfRule type="cellIs" dxfId="1040" priority="7" operator="between">
      <formula>0.001</formula>
      <formula>0.1</formula>
    </cfRule>
  </conditionalFormatting>
  <conditionalFormatting sqref="G28:G29 G38 G44">
    <cfRule type="expression" dxfId="1039" priority="4">
      <formula>IF(H28&gt;=25,1,0)</formula>
    </cfRule>
  </conditionalFormatting>
  <conditionalFormatting sqref="G30:G37 G39:G43">
    <cfRule type="expression" dxfId="1038" priority="3">
      <formula>IF(H30&gt;=25,1,0)</formula>
    </cfRule>
  </conditionalFormatting>
  <conditionalFormatting sqref="H28:H29 H38 H44">
    <cfRule type="expression" dxfId="1037" priority="2">
      <formula>IF(H28&gt;=25,1,0)</formula>
    </cfRule>
  </conditionalFormatting>
  <hyperlinks>
    <hyperlink ref="A47" location="Index!A1" display="Return to Index tab"/>
  </hyperlink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2:BA36"/>
  <sheetViews>
    <sheetView showGridLines="0" zoomScale="70" zoomScaleNormal="70" workbookViewId="0">
      <selection activeCell="A2" sqref="A2"/>
    </sheetView>
  </sheetViews>
  <sheetFormatPr defaultColWidth="9.140625" defaultRowHeight="20.100000000000001" customHeight="1" x14ac:dyDescent="0.2"/>
  <cols>
    <col min="1" max="1" width="15.7109375" style="1" customWidth="1"/>
    <col min="2" max="3" width="20.7109375" style="1" customWidth="1"/>
    <col min="4" max="4" width="7.7109375" style="1" customWidth="1"/>
    <col min="5" max="5" width="20.7109375" style="1" customWidth="1"/>
    <col min="6" max="6" width="7.7109375" style="1" customWidth="1"/>
    <col min="7" max="7" width="20.7109375" style="1" customWidth="1"/>
    <col min="8" max="8" width="7.7109375" style="1" customWidth="1"/>
    <col min="9" max="20" width="14.7109375" style="1" customWidth="1"/>
    <col min="21" max="21" width="7.7109375" style="1" customWidth="1"/>
    <col min="22" max="22" width="14.7109375" style="1" customWidth="1"/>
    <col min="23" max="23" width="7.7109375" style="1" customWidth="1"/>
    <col min="24" max="24" width="14.7109375" style="1" customWidth="1"/>
    <col min="25" max="25" width="7.7109375" style="1" customWidth="1"/>
    <col min="26" max="26" width="14.7109375" style="29" customWidth="1"/>
    <col min="27" max="27" width="7.7109375" style="29" customWidth="1"/>
    <col min="28" max="28" width="11.7109375" style="1" customWidth="1"/>
    <col min="29" max="30" width="9.140625" style="1"/>
    <col min="31" max="31" width="10.140625" style="1" bestFit="1" customWidth="1"/>
    <col min="32" max="32" width="9.140625" style="1"/>
    <col min="33" max="34" width="10.140625" style="1" bestFit="1" customWidth="1"/>
    <col min="35" max="43" width="9.140625" style="1"/>
    <col min="44" max="44" width="10" style="1" bestFit="1" customWidth="1"/>
    <col min="45" max="16384" width="9.140625" style="1"/>
  </cols>
  <sheetData>
    <row r="2" spans="1:53" ht="20.100000000000001" customHeight="1" x14ac:dyDescent="0.3">
      <c r="A2" s="4" t="s">
        <v>45</v>
      </c>
      <c r="B2" s="3" t="s">
        <v>167</v>
      </c>
    </row>
    <row r="4" spans="1:53" ht="20.100000000000001" customHeight="1" x14ac:dyDescent="0.2">
      <c r="B4" s="120" t="s">
        <v>39</v>
      </c>
      <c r="C4" s="122" t="s">
        <v>119</v>
      </c>
      <c r="D4" s="123"/>
      <c r="E4" s="123"/>
      <c r="F4" s="123"/>
      <c r="G4" s="123"/>
      <c r="H4" s="12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42"/>
      <c r="AA4" s="43"/>
    </row>
    <row r="5" spans="1:53" ht="20.100000000000001" customHeight="1" x14ac:dyDescent="0.2">
      <c r="B5" s="120"/>
      <c r="C5" s="122" t="s">
        <v>11</v>
      </c>
      <c r="D5" s="124"/>
      <c r="E5" s="122" t="s">
        <v>10</v>
      </c>
      <c r="F5" s="124"/>
      <c r="G5" s="122" t="s">
        <v>4</v>
      </c>
      <c r="H5" s="12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</row>
    <row r="6" spans="1:53" ht="45" customHeight="1" x14ac:dyDescent="0.2">
      <c r="B6" s="120"/>
      <c r="C6" s="72" t="s">
        <v>147</v>
      </c>
      <c r="D6" s="74" t="s">
        <v>35</v>
      </c>
      <c r="E6" s="72" t="s">
        <v>147</v>
      </c>
      <c r="F6" s="74" t="s">
        <v>35</v>
      </c>
      <c r="G6" s="72" t="s">
        <v>147</v>
      </c>
      <c r="H6" s="74" t="s">
        <v>35</v>
      </c>
      <c r="I6" s="46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37"/>
      <c r="V6" s="46"/>
      <c r="W6" s="37"/>
      <c r="X6" s="46"/>
      <c r="Y6" s="37"/>
      <c r="Z6" s="30"/>
      <c r="AA6" s="31"/>
    </row>
    <row r="7" spans="1:53" ht="30" customHeight="1" x14ac:dyDescent="0.3">
      <c r="B7" s="17" t="s">
        <v>3</v>
      </c>
      <c r="C7" s="77">
        <v>2473.6863064281947</v>
      </c>
      <c r="D7" s="2">
        <v>16.616527367150706</v>
      </c>
      <c r="E7" s="77">
        <v>991.69674053203585</v>
      </c>
      <c r="F7" s="2">
        <v>34.140577613975204</v>
      </c>
      <c r="G7" s="77">
        <v>3465.3830469602299</v>
      </c>
      <c r="H7" s="2">
        <v>15.367040958808639</v>
      </c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33"/>
      <c r="V7" s="49"/>
      <c r="W7" s="33"/>
      <c r="X7" s="49"/>
      <c r="Y7" s="33"/>
      <c r="Z7" s="32"/>
      <c r="AA7" s="33"/>
    </row>
    <row r="8" spans="1:53" ht="30" customHeight="1" x14ac:dyDescent="0.3">
      <c r="B8" s="18" t="s">
        <v>0</v>
      </c>
      <c r="C8" s="77">
        <v>1871.5679612980946</v>
      </c>
      <c r="D8" s="2">
        <v>18.740709929706021</v>
      </c>
      <c r="E8" s="77">
        <v>928.03718048443034</v>
      </c>
      <c r="F8" s="2">
        <v>36.250034446718509</v>
      </c>
      <c r="G8" s="77">
        <v>2799.6051417825247</v>
      </c>
      <c r="H8" s="2">
        <v>17.359605045007079</v>
      </c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33"/>
      <c r="V8" s="49"/>
      <c r="W8" s="33"/>
      <c r="X8" s="49"/>
      <c r="Y8" s="33"/>
      <c r="Z8" s="32"/>
      <c r="AA8" s="33"/>
    </row>
    <row r="9" spans="1:53" ht="30" customHeight="1" x14ac:dyDescent="0.3">
      <c r="B9" s="20" t="s">
        <v>2</v>
      </c>
      <c r="C9" s="77">
        <v>176.73669561681746</v>
      </c>
      <c r="D9" s="2">
        <v>32.141353300830183</v>
      </c>
      <c r="E9" s="77">
        <v>25.154504609676561</v>
      </c>
      <c r="F9" s="2">
        <v>63.992877590021735</v>
      </c>
      <c r="G9" s="77">
        <v>201.89120022649399</v>
      </c>
      <c r="H9" s="2">
        <v>29.244593866509028</v>
      </c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33"/>
      <c r="V9" s="49"/>
      <c r="W9" s="33"/>
      <c r="X9" s="49"/>
      <c r="Y9" s="33"/>
      <c r="Z9" s="32"/>
      <c r="AA9" s="33"/>
    </row>
    <row r="10" spans="1:53" ht="30" customHeight="1" x14ac:dyDescent="0.3">
      <c r="B10" s="21" t="s">
        <v>1</v>
      </c>
      <c r="C10" s="77">
        <v>425.38164951328218</v>
      </c>
      <c r="D10" s="2">
        <v>48.580628301630831</v>
      </c>
      <c r="E10" s="77">
        <v>38.505055437929002</v>
      </c>
      <c r="F10" s="2">
        <v>89.850800115889669</v>
      </c>
      <c r="G10" s="77">
        <v>463.88670495121119</v>
      </c>
      <c r="H10" s="2">
        <v>45.168167625946978</v>
      </c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33"/>
      <c r="V10" s="49"/>
      <c r="W10" s="33"/>
      <c r="X10" s="49"/>
      <c r="Y10" s="33"/>
      <c r="Z10" s="32"/>
      <c r="AA10" s="33"/>
    </row>
    <row r="11" spans="1:53" ht="20.100000000000001" customHeight="1" x14ac:dyDescent="0.3"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36"/>
      <c r="AA11" s="36"/>
    </row>
    <row r="12" spans="1:53" ht="20.100000000000001" customHeight="1" x14ac:dyDescent="0.2">
      <c r="A12" s="15" t="s">
        <v>92</v>
      </c>
      <c r="B12" s="131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Z12" s="1"/>
      <c r="AA12" s="1"/>
    </row>
    <row r="13" spans="1:53" ht="20.100000000000001" customHeight="1" x14ac:dyDescent="0.2">
      <c r="B13" s="132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Z13" s="1"/>
      <c r="AA13" s="1"/>
    </row>
    <row r="14" spans="1:53" ht="54.95" customHeight="1" x14ac:dyDescent="0.2">
      <c r="B14" s="133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Z14" s="1"/>
      <c r="AA14" s="1"/>
    </row>
    <row r="15" spans="1:53" ht="20.100000000000001" customHeight="1" x14ac:dyDescent="0.3">
      <c r="B15" s="47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Z15" s="1"/>
      <c r="AA15" s="1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</row>
    <row r="16" spans="1:53" ht="20.100000000000001" customHeight="1" x14ac:dyDescent="0.3">
      <c r="B16" s="47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Z16" s="1"/>
      <c r="AA16" s="1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</row>
    <row r="17" spans="2:53" ht="20.100000000000001" customHeight="1" x14ac:dyDescent="0.3">
      <c r="B17" s="48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Z17" s="1"/>
      <c r="AA17" s="1"/>
      <c r="AB17" s="88"/>
      <c r="AC17" s="88"/>
      <c r="AD17" s="88"/>
      <c r="AE17" s="88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</row>
    <row r="18" spans="2:53" ht="20.100000000000001" customHeight="1" x14ac:dyDescent="0.3">
      <c r="B18" s="48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Z18" s="1"/>
      <c r="AA18" s="1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</row>
    <row r="19" spans="2:53" ht="20.100000000000001" customHeight="1" x14ac:dyDescent="0.3">
      <c r="B19" s="48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Z19" s="1"/>
      <c r="AA19" s="1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85"/>
    </row>
    <row r="20" spans="2:53" ht="20.100000000000001" customHeight="1" x14ac:dyDescent="0.3">
      <c r="B20" s="48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Z20" s="1"/>
      <c r="AA20" s="1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</row>
    <row r="21" spans="2:53" ht="20.100000000000001" customHeight="1" x14ac:dyDescent="0.3">
      <c r="B21" s="48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Z21" s="1"/>
      <c r="AA21" s="1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/>
      <c r="AP21" s="85"/>
      <c r="AQ21" s="85"/>
      <c r="AR21" s="85"/>
      <c r="AS21" s="85"/>
      <c r="AT21" s="85"/>
      <c r="AU21" s="85"/>
      <c r="AV21" s="85"/>
      <c r="AW21" s="85"/>
      <c r="AX21" s="85"/>
      <c r="AY21" s="85"/>
      <c r="AZ21" s="85"/>
      <c r="BA21" s="85"/>
    </row>
    <row r="22" spans="2:53" ht="20.100000000000001" customHeight="1" x14ac:dyDescent="0.3">
      <c r="B22" s="48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Z22" s="1"/>
      <c r="AA22" s="1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5"/>
      <c r="AT22" s="85"/>
      <c r="AU22" s="85"/>
      <c r="AV22" s="85"/>
      <c r="AW22" s="85"/>
      <c r="AX22" s="85"/>
      <c r="AY22" s="85"/>
      <c r="AZ22" s="85"/>
      <c r="BA22" s="85"/>
    </row>
    <row r="23" spans="2:53" ht="20.100000000000001" customHeight="1" x14ac:dyDescent="0.3">
      <c r="B23" s="48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Z23" s="1"/>
      <c r="AA23" s="1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7"/>
      <c r="AM23" s="85"/>
      <c r="AN23" s="85"/>
      <c r="AO23" s="85"/>
      <c r="AP23" s="85"/>
      <c r="AQ23" s="85"/>
      <c r="AR23" s="85"/>
      <c r="AS23" s="85"/>
      <c r="AT23" s="85"/>
      <c r="AU23" s="85"/>
      <c r="AV23" s="85"/>
      <c r="AW23" s="85"/>
      <c r="AX23" s="85"/>
      <c r="AY23" s="85"/>
      <c r="AZ23" s="85"/>
      <c r="BA23" s="85"/>
    </row>
    <row r="24" spans="2:53" ht="20.100000000000001" customHeight="1" x14ac:dyDescent="0.3">
      <c r="B24" s="48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Z24" s="1"/>
      <c r="AA24" s="1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7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</row>
    <row r="25" spans="2:53" ht="20.100000000000001" customHeight="1" x14ac:dyDescent="0.3">
      <c r="B25" s="47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Z25" s="1"/>
      <c r="AA25" s="1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7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</row>
    <row r="26" spans="2:53" ht="20.100000000000001" customHeight="1" x14ac:dyDescent="0.3">
      <c r="B26" s="48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Z26" s="1"/>
      <c r="AA26" s="1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7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</row>
    <row r="27" spans="2:53" ht="20.100000000000001" customHeight="1" x14ac:dyDescent="0.3">
      <c r="B27" s="48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Z27" s="1"/>
      <c r="AA27" s="1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7"/>
      <c r="AM27" s="85"/>
      <c r="AN27" s="85"/>
      <c r="AO27" s="85"/>
      <c r="AP27" s="85"/>
      <c r="AQ27" s="85"/>
      <c r="AR27" s="85"/>
      <c r="AS27" s="85"/>
      <c r="AT27" s="85"/>
      <c r="AU27" s="85"/>
      <c r="AV27" s="85"/>
      <c r="AW27" s="85"/>
      <c r="AX27" s="85"/>
      <c r="AY27" s="85"/>
      <c r="AZ27" s="85"/>
      <c r="BA27" s="85"/>
    </row>
    <row r="28" spans="2:53" ht="20.100000000000001" customHeight="1" x14ac:dyDescent="0.3">
      <c r="B28" s="48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Z28" s="1"/>
      <c r="AA28" s="1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7"/>
      <c r="AM28" s="85"/>
      <c r="AN28" s="85"/>
      <c r="AO28" s="85"/>
      <c r="AP28" s="85"/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85"/>
    </row>
    <row r="29" spans="2:53" ht="20.100000000000001" customHeight="1" x14ac:dyDescent="0.3">
      <c r="B29" s="48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Z29" s="1"/>
      <c r="AA29" s="1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7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</row>
    <row r="30" spans="2:53" ht="20.100000000000001" customHeight="1" x14ac:dyDescent="0.2">
      <c r="B30" s="48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Z30" s="1"/>
      <c r="AA30" s="1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7"/>
      <c r="AM30" s="85"/>
      <c r="AN30" s="85"/>
      <c r="AO30" s="85"/>
      <c r="AP30" s="85"/>
      <c r="AQ30" s="85"/>
      <c r="AR30" s="85"/>
      <c r="AS30" s="85"/>
      <c r="AT30" s="85"/>
      <c r="AU30" s="85"/>
      <c r="AV30" s="85"/>
      <c r="AW30" s="85"/>
      <c r="AX30" s="85"/>
      <c r="AY30" s="85"/>
      <c r="AZ30" s="85"/>
      <c r="BA30" s="85"/>
    </row>
    <row r="31" spans="2:53" ht="20.100000000000001" customHeight="1" x14ac:dyDescent="0.2">
      <c r="B31" s="47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Z31" s="1"/>
      <c r="AA31" s="1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7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85"/>
    </row>
    <row r="32" spans="2:53" ht="20.100000000000001" customHeight="1" x14ac:dyDescent="0.2">
      <c r="AB32" s="85"/>
      <c r="AC32" s="85"/>
      <c r="AD32" s="85"/>
      <c r="AE32" s="85"/>
      <c r="AF32" s="85"/>
      <c r="AG32" s="85"/>
      <c r="AH32" s="86"/>
      <c r="AI32" s="86"/>
      <c r="AJ32" s="85"/>
      <c r="AK32" s="85"/>
      <c r="AL32" s="87"/>
      <c r="AM32" s="85"/>
      <c r="AN32" s="85"/>
      <c r="AO32" s="85"/>
      <c r="AP32" s="85"/>
      <c r="AQ32" s="85"/>
      <c r="AR32" s="86"/>
      <c r="AS32" s="86"/>
      <c r="AT32" s="85"/>
      <c r="AU32" s="85"/>
      <c r="AV32" s="85"/>
      <c r="AW32" s="85"/>
      <c r="AX32" s="85"/>
      <c r="AY32" s="86"/>
      <c r="AZ32" s="86"/>
      <c r="BA32" s="85"/>
    </row>
    <row r="33" spans="1:53" ht="20.100000000000001" customHeight="1" x14ac:dyDescent="0.2">
      <c r="AB33" s="85"/>
      <c r="AC33" s="85"/>
      <c r="AD33" s="85"/>
      <c r="AE33" s="85"/>
      <c r="AF33" s="85"/>
      <c r="AG33" s="85"/>
      <c r="AH33" s="86"/>
      <c r="AI33" s="86"/>
      <c r="AJ33" s="85"/>
      <c r="AK33" s="85"/>
      <c r="AL33" s="87"/>
      <c r="AM33" s="85"/>
      <c r="AN33" s="85"/>
      <c r="AO33" s="85"/>
      <c r="AP33" s="85"/>
      <c r="AQ33" s="85"/>
      <c r="AR33" s="86"/>
      <c r="AS33" s="86"/>
      <c r="AT33" s="85"/>
      <c r="AU33" s="85"/>
      <c r="AV33" s="85"/>
      <c r="AW33" s="85"/>
      <c r="AX33" s="85"/>
      <c r="AY33" s="86"/>
      <c r="AZ33" s="86"/>
      <c r="BA33" s="85"/>
    </row>
    <row r="34" spans="1:53" ht="20.100000000000001" customHeight="1" x14ac:dyDescent="0.2">
      <c r="A34" s="15" t="s">
        <v>92</v>
      </c>
      <c r="AB34" s="85"/>
      <c r="AC34" s="85"/>
      <c r="AD34" s="85"/>
      <c r="AE34" s="85"/>
      <c r="AF34" s="85"/>
      <c r="AG34" s="85"/>
      <c r="AH34" s="86"/>
      <c r="AI34" s="86"/>
      <c r="AJ34" s="85"/>
      <c r="AK34" s="85"/>
      <c r="AL34" s="87"/>
      <c r="AM34" s="85"/>
      <c r="AN34" s="85"/>
      <c r="AO34" s="85"/>
      <c r="AP34" s="85"/>
      <c r="AQ34" s="85"/>
      <c r="AR34" s="86"/>
      <c r="AS34" s="86"/>
      <c r="AT34" s="85"/>
      <c r="AU34" s="85"/>
      <c r="AV34" s="85"/>
      <c r="AW34" s="85"/>
      <c r="AX34" s="85"/>
      <c r="AY34" s="86"/>
      <c r="AZ34" s="86"/>
      <c r="BA34" s="85"/>
    </row>
    <row r="35" spans="1:53" ht="20.100000000000001" customHeight="1" x14ac:dyDescent="0.2">
      <c r="AB35" s="85"/>
      <c r="AC35" s="85"/>
      <c r="AD35" s="85"/>
      <c r="AE35" s="85"/>
      <c r="AF35" s="85"/>
      <c r="AG35" s="86"/>
      <c r="AH35" s="86"/>
      <c r="AI35" s="86"/>
      <c r="AJ35" s="85"/>
      <c r="AK35" s="85"/>
      <c r="AL35" s="87"/>
      <c r="AM35" s="85"/>
      <c r="AN35" s="85"/>
      <c r="AO35" s="85"/>
      <c r="AP35" s="85"/>
      <c r="AQ35" s="86"/>
      <c r="AR35" s="86"/>
      <c r="AS35" s="86"/>
      <c r="AT35" s="85"/>
      <c r="AU35" s="85"/>
      <c r="AV35" s="85"/>
      <c r="AW35" s="85"/>
      <c r="AX35" s="86"/>
      <c r="AY35" s="86"/>
      <c r="AZ35" s="86"/>
      <c r="BA35" s="85"/>
    </row>
    <row r="36" spans="1:53" ht="20.100000000000001" customHeight="1" x14ac:dyDescent="0.2"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85"/>
      <c r="AN36" s="85"/>
      <c r="AO36" s="85"/>
      <c r="AP36" s="85"/>
      <c r="AQ36" s="85"/>
      <c r="AR36" s="85"/>
      <c r="AS36" s="85"/>
      <c r="AT36" s="85"/>
      <c r="AU36" s="85"/>
      <c r="AV36" s="85"/>
      <c r="AW36" s="85"/>
      <c r="AX36" s="85"/>
      <c r="AY36" s="85"/>
      <c r="AZ36" s="85"/>
      <c r="BA36" s="85"/>
    </row>
  </sheetData>
  <mergeCells count="11">
    <mergeCell ref="Z5:AA5"/>
    <mergeCell ref="B4:B6"/>
    <mergeCell ref="I4:Y4"/>
    <mergeCell ref="I5:U5"/>
    <mergeCell ref="V5:W5"/>
    <mergeCell ref="X5:Y5"/>
    <mergeCell ref="B12:B14"/>
    <mergeCell ref="C4:H4"/>
    <mergeCell ref="C5:D5"/>
    <mergeCell ref="E5:F5"/>
    <mergeCell ref="G5:H5"/>
  </mergeCells>
  <conditionalFormatting sqref="Z9:Z10 I9:T10 V9:V10 X9:X10 C9:C10 E9:E10 G9:G10">
    <cfRule type="cellIs" dxfId="1036" priority="382" operator="between">
      <formula>0.001</formula>
      <formula>0.1</formula>
    </cfRule>
  </conditionalFormatting>
  <conditionalFormatting sqref="AA10">
    <cfRule type="cellIs" dxfId="1035" priority="383" operator="between">
      <formula>0.001</formula>
      <formula>0.1</formula>
    </cfRule>
  </conditionalFormatting>
  <conditionalFormatting sqref="AA7">
    <cfRule type="cellIs" dxfId="1034" priority="385" operator="between">
      <formula>0.001</formula>
      <formula>0.1</formula>
    </cfRule>
  </conditionalFormatting>
  <conditionalFormatting sqref="AA9">
    <cfRule type="cellIs" dxfId="1033" priority="384" operator="between">
      <formula>0.001</formula>
      <formula>0.1</formula>
    </cfRule>
  </conditionalFormatting>
  <conditionalFormatting sqref="Z7:Z8">
    <cfRule type="cellIs" dxfId="1032" priority="389" operator="between">
      <formula>0.001</formula>
      <formula>0.1</formula>
    </cfRule>
  </conditionalFormatting>
  <conditionalFormatting sqref="AA8">
    <cfRule type="cellIs" dxfId="1031" priority="175" operator="between">
      <formula>0.001</formula>
      <formula>0.1</formula>
    </cfRule>
  </conditionalFormatting>
  <conditionalFormatting sqref="AL23:AL35">
    <cfRule type="cellIs" dxfId="1030" priority="163" operator="between">
      <formula>0.001</formula>
      <formula>0.1</formula>
    </cfRule>
  </conditionalFormatting>
  <conditionalFormatting sqref="I7:T8">
    <cfRule type="cellIs" dxfId="1029" priority="60" operator="between">
      <formula>0.001</formula>
      <formula>0.1</formula>
    </cfRule>
  </conditionalFormatting>
  <conditionalFormatting sqref="U8">
    <cfRule type="cellIs" dxfId="1028" priority="58" operator="between">
      <formula>0.001</formula>
      <formula>0.1</formula>
    </cfRule>
  </conditionalFormatting>
  <conditionalFormatting sqref="U7">
    <cfRule type="cellIs" dxfId="1027" priority="56" operator="between">
      <formula>0.001</formula>
      <formula>0.1</formula>
    </cfRule>
  </conditionalFormatting>
  <conditionalFormatting sqref="U9">
    <cfRule type="cellIs" dxfId="1026" priority="55" operator="between">
      <formula>0.001</formula>
      <formula>0.1</formula>
    </cfRule>
  </conditionalFormatting>
  <conditionalFormatting sqref="U10">
    <cfRule type="cellIs" dxfId="1025" priority="54" operator="between">
      <formula>0.001</formula>
      <formula>0.1</formula>
    </cfRule>
  </conditionalFormatting>
  <conditionalFormatting sqref="H7:H10 U7:U10 W7:W10 Y7:Y10 D7:D10 F7:F10">
    <cfRule type="expression" dxfId="1024" priority="1">
      <formula>IF(D7&gt;25,1,0)</formula>
    </cfRule>
  </conditionalFormatting>
  <conditionalFormatting sqref="V7:V10 X7:X10 C7:C10 E7:E10 G7:G10">
    <cfRule type="expression" dxfId="1023" priority="52">
      <formula>IF(D7&gt;25,1,0)</formula>
    </cfRule>
  </conditionalFormatting>
  <conditionalFormatting sqref="V7:V8">
    <cfRule type="cellIs" dxfId="1022" priority="50" operator="between">
      <formula>0.001</formula>
      <formula>0.1</formula>
    </cfRule>
  </conditionalFormatting>
  <conditionalFormatting sqref="W10">
    <cfRule type="cellIs" dxfId="1021" priority="44" operator="between">
      <formula>0.001</formula>
      <formula>0.1</formula>
    </cfRule>
  </conditionalFormatting>
  <conditionalFormatting sqref="W8">
    <cfRule type="cellIs" dxfId="1020" priority="48" operator="between">
      <formula>0.001</formula>
      <formula>0.1</formula>
    </cfRule>
  </conditionalFormatting>
  <conditionalFormatting sqref="W7">
    <cfRule type="cellIs" dxfId="1019" priority="46" operator="between">
      <formula>0.001</formula>
      <formula>0.1</formula>
    </cfRule>
  </conditionalFormatting>
  <conditionalFormatting sqref="W9">
    <cfRule type="cellIs" dxfId="1018" priority="45" operator="between">
      <formula>0.001</formula>
      <formula>0.1</formula>
    </cfRule>
  </conditionalFormatting>
  <conditionalFormatting sqref="X7:X8">
    <cfRule type="cellIs" dxfId="1017" priority="40" operator="between">
      <formula>0.001</formula>
      <formula>0.1</formula>
    </cfRule>
  </conditionalFormatting>
  <conditionalFormatting sqref="Y10">
    <cfRule type="cellIs" dxfId="1016" priority="34" operator="between">
      <formula>0.001</formula>
      <formula>0.1</formula>
    </cfRule>
  </conditionalFormatting>
  <conditionalFormatting sqref="Y8">
    <cfRule type="cellIs" dxfId="1015" priority="38" operator="between">
      <formula>0.001</formula>
      <formula>0.1</formula>
    </cfRule>
  </conditionalFormatting>
  <conditionalFormatting sqref="Y7">
    <cfRule type="cellIs" dxfId="1014" priority="36" operator="between">
      <formula>0.001</formula>
      <formula>0.1</formula>
    </cfRule>
  </conditionalFormatting>
  <conditionalFormatting sqref="Y9">
    <cfRule type="cellIs" dxfId="1013" priority="35" operator="between">
      <formula>0.001</formula>
      <formula>0.1</formula>
    </cfRule>
  </conditionalFormatting>
  <conditionalFormatting sqref="C7:C8">
    <cfRule type="cellIs" dxfId="1012" priority="30" operator="between">
      <formula>0.001</formula>
      <formula>0.1</formula>
    </cfRule>
  </conditionalFormatting>
  <conditionalFormatting sqref="D10">
    <cfRule type="cellIs" dxfId="1011" priority="24" operator="between">
      <formula>0.001</formula>
      <formula>0.1</formula>
    </cfRule>
  </conditionalFormatting>
  <conditionalFormatting sqref="D8">
    <cfRule type="cellIs" dxfId="1010" priority="28" operator="between">
      <formula>0.001</formula>
      <formula>0.1</formula>
    </cfRule>
  </conditionalFormatting>
  <conditionalFormatting sqref="D7">
    <cfRule type="cellIs" dxfId="1009" priority="26" operator="between">
      <formula>0.001</formula>
      <formula>0.1</formula>
    </cfRule>
  </conditionalFormatting>
  <conditionalFormatting sqref="D9">
    <cfRule type="cellIs" dxfId="1008" priority="25" operator="between">
      <formula>0.001</formula>
      <formula>0.1</formula>
    </cfRule>
  </conditionalFormatting>
  <conditionalFormatting sqref="E7:E8">
    <cfRule type="cellIs" dxfId="1007" priority="20" operator="between">
      <formula>0.001</formula>
      <formula>0.1</formula>
    </cfRule>
  </conditionalFormatting>
  <conditionalFormatting sqref="F10">
    <cfRule type="cellIs" dxfId="1006" priority="14" operator="between">
      <formula>0.001</formula>
      <formula>0.1</formula>
    </cfRule>
  </conditionalFormatting>
  <conditionalFormatting sqref="F8">
    <cfRule type="cellIs" dxfId="1005" priority="18" operator="between">
      <formula>0.001</formula>
      <formula>0.1</formula>
    </cfRule>
  </conditionalFormatting>
  <conditionalFormatting sqref="F7">
    <cfRule type="cellIs" dxfId="1004" priority="16" operator="between">
      <formula>0.001</formula>
      <formula>0.1</formula>
    </cfRule>
  </conditionalFormatting>
  <conditionalFormatting sqref="F9">
    <cfRule type="cellIs" dxfId="1003" priority="15" operator="between">
      <formula>0.001</formula>
      <formula>0.1</formula>
    </cfRule>
  </conditionalFormatting>
  <conditionalFormatting sqref="G7:G8">
    <cfRule type="cellIs" dxfId="1002" priority="10" operator="between">
      <formula>0.001</formula>
      <formula>0.1</formula>
    </cfRule>
  </conditionalFormatting>
  <conditionalFormatting sqref="H10">
    <cfRule type="cellIs" dxfId="1001" priority="4" operator="between">
      <formula>0.001</formula>
      <formula>0.1</formula>
    </cfRule>
  </conditionalFormatting>
  <conditionalFormatting sqref="H8">
    <cfRule type="cellIs" dxfId="1000" priority="8" operator="between">
      <formula>0.001</formula>
      <formula>0.1</formula>
    </cfRule>
  </conditionalFormatting>
  <conditionalFormatting sqref="H7">
    <cfRule type="cellIs" dxfId="999" priority="6" operator="between">
      <formula>0.001</formula>
      <formula>0.1</formula>
    </cfRule>
  </conditionalFormatting>
  <conditionalFormatting sqref="H9">
    <cfRule type="cellIs" dxfId="998" priority="5" operator="between">
      <formula>0.001</formula>
      <formula>0.1</formula>
    </cfRule>
  </conditionalFormatting>
  <conditionalFormatting sqref="I7:T10">
    <cfRule type="expression" dxfId="997" priority="881">
      <formula>IF(U7&gt;25,1,0)</formula>
    </cfRule>
  </conditionalFormatting>
  <hyperlinks>
    <hyperlink ref="A34" location="Index!A1" display="Return to Index tab"/>
    <hyperlink ref="A12" location="Index!A1" display="Return to Index tab"/>
  </hyperlink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2:T47"/>
  <sheetViews>
    <sheetView showGridLines="0" zoomScale="70" zoomScaleNormal="70" workbookViewId="0">
      <selection activeCell="A2" sqref="A2"/>
    </sheetView>
  </sheetViews>
  <sheetFormatPr defaultColWidth="9.140625" defaultRowHeight="20.100000000000001" customHeight="1" x14ac:dyDescent="0.2"/>
  <cols>
    <col min="1" max="1" width="15.7109375" style="1" customWidth="1"/>
    <col min="2" max="2" width="34.7109375" style="1" customWidth="1"/>
    <col min="3" max="8" width="16.7109375" style="1" customWidth="1"/>
    <col min="9" max="9" width="16.7109375" style="29" customWidth="1"/>
    <col min="10" max="10" width="16.7109375" style="36" customWidth="1"/>
    <col min="11" max="11" width="16.7109375" style="29" customWidth="1"/>
    <col min="12" max="12" width="7.7109375" style="36" customWidth="1"/>
    <col min="13" max="13" width="16.7109375" style="29" customWidth="1"/>
    <col min="14" max="14" width="7.7109375" style="36" customWidth="1"/>
    <col min="15" max="15" width="16.7109375" style="29" customWidth="1"/>
    <col min="16" max="16" width="7.7109375" style="36" customWidth="1"/>
    <col min="17" max="17" width="16.7109375" style="29" customWidth="1"/>
    <col min="18" max="18" width="7.7109375" style="36" customWidth="1"/>
    <col min="19" max="19" width="16.7109375" style="29" customWidth="1"/>
    <col min="20" max="20" width="7.7109375" style="36" customWidth="1"/>
    <col min="21" max="16384" width="9.140625" style="1"/>
  </cols>
  <sheetData>
    <row r="2" spans="1:20" ht="20.100000000000001" customHeight="1" x14ac:dyDescent="0.3">
      <c r="A2" s="4" t="s">
        <v>46</v>
      </c>
      <c r="B2" s="3" t="s">
        <v>120</v>
      </c>
    </row>
    <row r="4" spans="1:20" ht="25.15" customHeight="1" x14ac:dyDescent="0.2">
      <c r="B4" s="120" t="s">
        <v>39</v>
      </c>
      <c r="C4" s="120" t="s">
        <v>117</v>
      </c>
      <c r="D4" s="120"/>
      <c r="E4" s="120"/>
      <c r="F4" s="120" t="s">
        <v>118</v>
      </c>
      <c r="G4" s="120"/>
      <c r="H4" s="120"/>
      <c r="I4" s="134"/>
      <c r="J4" s="134"/>
      <c r="K4" s="134"/>
      <c r="L4" s="43"/>
      <c r="M4" s="43"/>
      <c r="N4" s="52"/>
      <c r="O4" s="42"/>
      <c r="P4" s="43"/>
      <c r="Q4" s="43"/>
      <c r="R4" s="43"/>
      <c r="S4" s="43"/>
      <c r="T4" s="52"/>
    </row>
    <row r="5" spans="1:20" ht="20.100000000000001" customHeight="1" x14ac:dyDescent="0.2">
      <c r="B5" s="120"/>
      <c r="C5" s="72" t="s">
        <v>11</v>
      </c>
      <c r="D5" s="72" t="s">
        <v>10</v>
      </c>
      <c r="E5" s="72" t="s">
        <v>4</v>
      </c>
      <c r="F5" s="72" t="s">
        <v>11</v>
      </c>
      <c r="G5" s="72" t="s">
        <v>10</v>
      </c>
      <c r="H5" s="72" t="s">
        <v>4</v>
      </c>
      <c r="I5" s="51"/>
      <c r="J5" s="51"/>
      <c r="K5" s="51"/>
      <c r="L5" s="52"/>
      <c r="M5" s="42"/>
      <c r="N5" s="52"/>
      <c r="O5" s="42"/>
      <c r="P5" s="52"/>
      <c r="Q5" s="42"/>
      <c r="R5" s="52"/>
      <c r="S5" s="42"/>
      <c r="T5" s="52"/>
    </row>
    <row r="6" spans="1:20" ht="20.100000000000001" customHeight="1" x14ac:dyDescent="0.2">
      <c r="B6" s="120"/>
      <c r="C6" s="74" t="s">
        <v>134</v>
      </c>
      <c r="D6" s="74" t="s">
        <v>134</v>
      </c>
      <c r="E6" s="74" t="s">
        <v>134</v>
      </c>
      <c r="F6" s="74" t="s">
        <v>134</v>
      </c>
      <c r="G6" s="74" t="s">
        <v>134</v>
      </c>
      <c r="H6" s="74" t="s">
        <v>134</v>
      </c>
      <c r="I6" s="37"/>
      <c r="J6" s="37"/>
      <c r="K6" s="37"/>
      <c r="L6" s="31"/>
      <c r="M6" s="37"/>
      <c r="N6" s="31"/>
      <c r="O6" s="37"/>
      <c r="P6" s="31"/>
      <c r="Q6" s="37"/>
      <c r="R6" s="31"/>
      <c r="S6" s="37"/>
      <c r="T6" s="31"/>
    </row>
    <row r="7" spans="1:20" ht="20.100000000000001" customHeight="1" x14ac:dyDescent="0.3">
      <c r="B7" s="60" t="s">
        <v>3</v>
      </c>
      <c r="C7" s="53">
        <v>0.18597698198967044</v>
      </c>
      <c r="D7" s="53">
        <v>0.21267413378542344</v>
      </c>
      <c r="E7" s="53">
        <v>0.20726214038628452</v>
      </c>
      <c r="F7" s="53">
        <v>0.15811899410463476</v>
      </c>
      <c r="G7" s="53">
        <v>0.183514595919366</v>
      </c>
      <c r="H7" s="53">
        <v>0.17439636555350516</v>
      </c>
      <c r="I7" s="32"/>
      <c r="J7" s="32"/>
      <c r="K7" s="32"/>
      <c r="L7" s="33"/>
      <c r="M7" s="32"/>
      <c r="N7" s="33"/>
      <c r="O7" s="32"/>
      <c r="P7" s="33"/>
      <c r="Q7" s="32"/>
      <c r="R7" s="33"/>
      <c r="S7" s="32"/>
      <c r="T7" s="33"/>
    </row>
    <row r="8" spans="1:20" ht="20.100000000000001" customHeight="1" x14ac:dyDescent="0.3">
      <c r="B8" s="61" t="s">
        <v>0</v>
      </c>
      <c r="C8" s="53">
        <v>0.18544686642732905</v>
      </c>
      <c r="D8" s="53">
        <v>0.21236433310730524</v>
      </c>
      <c r="E8" s="53">
        <v>0.2063739159252316</v>
      </c>
      <c r="F8" s="53">
        <v>0.1570717197719772</v>
      </c>
      <c r="G8" s="53">
        <v>0.18321412813686819</v>
      </c>
      <c r="H8" s="53">
        <v>0.17284015656349852</v>
      </c>
      <c r="I8" s="32"/>
      <c r="J8" s="32"/>
      <c r="K8" s="32"/>
      <c r="L8" s="33"/>
      <c r="M8" s="32"/>
      <c r="N8" s="33"/>
      <c r="O8" s="32"/>
      <c r="P8" s="33"/>
      <c r="Q8" s="32"/>
      <c r="R8" s="33"/>
      <c r="S8" s="32"/>
      <c r="T8" s="33"/>
    </row>
    <row r="9" spans="1:20" ht="20.100000000000001" customHeight="1" x14ac:dyDescent="0.3">
      <c r="B9" s="19" t="s">
        <v>7</v>
      </c>
      <c r="C9" s="54">
        <v>0.16287523357641664</v>
      </c>
      <c r="D9" s="54">
        <v>0.17783341873171998</v>
      </c>
      <c r="E9" s="54">
        <v>0.16727469979856466</v>
      </c>
      <c r="F9" s="54">
        <v>0.17031213324018238</v>
      </c>
      <c r="G9" s="54">
        <v>0.14919913553940925</v>
      </c>
      <c r="H9" s="54">
        <v>0.16264690477557051</v>
      </c>
      <c r="I9" s="34"/>
      <c r="J9" s="34"/>
      <c r="K9" s="34"/>
      <c r="L9" s="35"/>
      <c r="M9" s="34"/>
      <c r="N9" s="35"/>
      <c r="O9" s="34"/>
      <c r="P9" s="35"/>
      <c r="Q9" s="34"/>
      <c r="R9" s="35"/>
      <c r="S9" s="34"/>
      <c r="T9" s="35"/>
    </row>
    <row r="10" spans="1:20" ht="20.100000000000001" customHeight="1" x14ac:dyDescent="0.3">
      <c r="B10" s="19" t="s">
        <v>8</v>
      </c>
      <c r="C10" s="54">
        <v>0.26041716310411117</v>
      </c>
      <c r="D10" s="54">
        <v>0.15958360442616668</v>
      </c>
      <c r="E10" s="54">
        <v>0.22008373963293332</v>
      </c>
      <c r="F10" s="54">
        <v>0.19756579056040005</v>
      </c>
      <c r="G10" s="54">
        <v>0.16322519740616429</v>
      </c>
      <c r="H10" s="54">
        <v>0.18554658295641749</v>
      </c>
      <c r="I10" s="34"/>
      <c r="J10" s="34"/>
      <c r="K10" s="34"/>
      <c r="L10" s="35"/>
      <c r="M10" s="34"/>
      <c r="N10" s="35"/>
      <c r="O10" s="34"/>
      <c r="P10" s="35"/>
      <c r="Q10" s="34"/>
      <c r="R10" s="35"/>
      <c r="S10" s="34"/>
      <c r="T10" s="35"/>
    </row>
    <row r="11" spans="1:20" ht="20.100000000000001" customHeight="1" x14ac:dyDescent="0.3">
      <c r="B11" s="19" t="s">
        <v>24</v>
      </c>
      <c r="C11" s="54">
        <v>0.20197136846724323</v>
      </c>
      <c r="D11" s="54">
        <v>0.1907163282281818</v>
      </c>
      <c r="E11" s="54">
        <v>0.19939208841245828</v>
      </c>
      <c r="F11" s="54">
        <v>0.16228260655036178</v>
      </c>
      <c r="G11" s="54">
        <v>0.19083234235438845</v>
      </c>
      <c r="H11" s="54">
        <v>0.17486384605722108</v>
      </c>
      <c r="I11" s="34"/>
      <c r="J11" s="34"/>
      <c r="K11" s="34"/>
      <c r="L11" s="35"/>
      <c r="M11" s="34"/>
      <c r="N11" s="35"/>
      <c r="O11" s="34"/>
      <c r="P11" s="35"/>
      <c r="Q11" s="34"/>
      <c r="R11" s="35"/>
      <c r="S11" s="34"/>
      <c r="T11" s="35"/>
    </row>
    <row r="12" spans="1:20" ht="20.100000000000001" customHeight="1" x14ac:dyDescent="0.3">
      <c r="B12" s="19" t="s">
        <v>9</v>
      </c>
      <c r="C12" s="54">
        <v>0.17615350851604999</v>
      </c>
      <c r="D12" s="54">
        <v>0.18746041752574999</v>
      </c>
      <c r="E12" s="54">
        <v>0.17718140933511364</v>
      </c>
      <c r="F12" s="54">
        <v>0.16521134073300786</v>
      </c>
      <c r="G12" s="54">
        <v>0.17484047195841002</v>
      </c>
      <c r="H12" s="54">
        <v>0.16765455313348296</v>
      </c>
      <c r="I12" s="34"/>
      <c r="J12" s="34"/>
      <c r="K12" s="34"/>
      <c r="L12" s="35"/>
      <c r="M12" s="34"/>
      <c r="N12" s="35"/>
      <c r="O12" s="34"/>
      <c r="P12" s="35"/>
      <c r="Q12" s="34"/>
      <c r="R12" s="35"/>
      <c r="S12" s="34"/>
      <c r="T12" s="35"/>
    </row>
    <row r="13" spans="1:20" ht="20.100000000000001" customHeight="1" x14ac:dyDescent="0.3">
      <c r="B13" s="19" t="s">
        <v>18</v>
      </c>
      <c r="C13" s="54">
        <v>0.19053999799738752</v>
      </c>
      <c r="D13" s="54">
        <v>0.18015506611820004</v>
      </c>
      <c r="E13" s="54">
        <v>0.18846301162155002</v>
      </c>
      <c r="F13" s="54">
        <v>0.18710790531402263</v>
      </c>
      <c r="G13" s="54">
        <v>0.15948141310587424</v>
      </c>
      <c r="H13" s="54">
        <v>0.17898246642927307</v>
      </c>
      <c r="I13" s="34"/>
      <c r="J13" s="34"/>
      <c r="K13" s="34"/>
      <c r="L13" s="35"/>
      <c r="M13" s="34"/>
      <c r="N13" s="35"/>
      <c r="O13" s="34"/>
      <c r="P13" s="35"/>
      <c r="Q13" s="34"/>
      <c r="R13" s="35"/>
      <c r="S13" s="34"/>
      <c r="T13" s="35"/>
    </row>
    <row r="14" spans="1:20" ht="20.100000000000001" customHeight="1" x14ac:dyDescent="0.3">
      <c r="B14" s="19" t="s">
        <v>12</v>
      </c>
      <c r="C14" s="54">
        <v>0.24907083107961114</v>
      </c>
      <c r="D14" s="54">
        <v>0.18479495053514025</v>
      </c>
      <c r="E14" s="54">
        <v>0.22686643598243048</v>
      </c>
      <c r="F14" s="54">
        <v>0.19802875274397888</v>
      </c>
      <c r="G14" s="54">
        <v>0.14591722347050348</v>
      </c>
      <c r="H14" s="54">
        <v>0.16580925883833561</v>
      </c>
      <c r="I14" s="34"/>
      <c r="J14" s="34"/>
      <c r="K14" s="34"/>
      <c r="L14" s="35"/>
      <c r="M14" s="34"/>
      <c r="N14" s="35"/>
      <c r="O14" s="34"/>
      <c r="P14" s="35"/>
      <c r="Q14" s="34"/>
      <c r="R14" s="35"/>
      <c r="S14" s="34"/>
      <c r="T14" s="35"/>
    </row>
    <row r="15" spans="1:20" ht="20.100000000000001" customHeight="1" x14ac:dyDescent="0.3">
      <c r="B15" s="19" t="s">
        <v>5</v>
      </c>
      <c r="C15" s="54">
        <v>0.20813781131006465</v>
      </c>
      <c r="D15" s="54">
        <v>0.24483226153763635</v>
      </c>
      <c r="E15" s="54">
        <v>0.21082873766008658</v>
      </c>
      <c r="F15" s="54">
        <v>0.19029858044840164</v>
      </c>
      <c r="G15" s="54">
        <v>0.14909191942029279</v>
      </c>
      <c r="H15" s="54">
        <v>0.18232309766876773</v>
      </c>
      <c r="I15" s="34"/>
      <c r="J15" s="34"/>
      <c r="K15" s="34"/>
      <c r="L15" s="35"/>
      <c r="M15" s="34"/>
      <c r="N15" s="35"/>
      <c r="O15" s="34"/>
      <c r="P15" s="35"/>
      <c r="Q15" s="34"/>
      <c r="R15" s="35"/>
      <c r="S15" s="34"/>
      <c r="T15" s="35"/>
    </row>
    <row r="16" spans="1:20" ht="20.100000000000001" customHeight="1" x14ac:dyDescent="0.3">
      <c r="B16" s="19" t="s">
        <v>6</v>
      </c>
      <c r="C16" s="54">
        <v>0.25943574667555103</v>
      </c>
      <c r="D16" s="54">
        <v>0.17914960959608336</v>
      </c>
      <c r="E16" s="54">
        <v>0.2436417524959836</v>
      </c>
      <c r="F16" s="54">
        <v>0.19408115169784187</v>
      </c>
      <c r="G16" s="54">
        <v>0.1692765535947465</v>
      </c>
      <c r="H16" s="54">
        <v>0.18319750150974892</v>
      </c>
      <c r="I16" s="34"/>
      <c r="J16" s="34"/>
      <c r="K16" s="34"/>
      <c r="L16" s="35"/>
      <c r="M16" s="34"/>
      <c r="N16" s="35"/>
      <c r="O16" s="34"/>
      <c r="P16" s="35"/>
      <c r="Q16" s="34"/>
      <c r="R16" s="35"/>
      <c r="S16" s="34"/>
      <c r="T16" s="35"/>
    </row>
    <row r="17" spans="1:20" ht="20.100000000000001" customHeight="1" x14ac:dyDescent="0.3">
      <c r="B17" s="62" t="s">
        <v>2</v>
      </c>
      <c r="C17" s="53">
        <v>0.18539130046180952</v>
      </c>
      <c r="D17" s="53">
        <v>0.18212231399143999</v>
      </c>
      <c r="E17" s="53">
        <v>0.18361467738008694</v>
      </c>
      <c r="F17" s="53">
        <v>0.15948707142746452</v>
      </c>
      <c r="G17" s="53">
        <v>0.21039850875194599</v>
      </c>
      <c r="H17" s="53">
        <v>0.19091388459072478</v>
      </c>
      <c r="I17" s="32"/>
      <c r="J17" s="32"/>
      <c r="K17" s="32"/>
      <c r="L17" s="33"/>
      <c r="M17" s="32"/>
      <c r="N17" s="33"/>
      <c r="O17" s="32"/>
      <c r="P17" s="33"/>
      <c r="Q17" s="32"/>
      <c r="R17" s="33"/>
      <c r="S17" s="32"/>
      <c r="T17" s="33"/>
    </row>
    <row r="18" spans="1:20" ht="20.100000000000001" customHeight="1" x14ac:dyDescent="0.3">
      <c r="B18" s="19" t="s">
        <v>13</v>
      </c>
      <c r="C18" s="54">
        <v>0</v>
      </c>
      <c r="D18" s="54">
        <v>0</v>
      </c>
      <c r="E18" s="54">
        <v>0</v>
      </c>
      <c r="F18" s="54">
        <v>9.1497903113500006E-2</v>
      </c>
      <c r="G18" s="54">
        <v>0</v>
      </c>
      <c r="H18" s="54">
        <v>9.1497903113500006E-2</v>
      </c>
      <c r="I18" s="34"/>
      <c r="J18" s="34"/>
      <c r="K18" s="34"/>
      <c r="L18" s="35"/>
      <c r="M18" s="34"/>
      <c r="N18" s="35"/>
      <c r="O18" s="34"/>
      <c r="P18" s="35"/>
      <c r="Q18" s="34"/>
      <c r="R18" s="35"/>
      <c r="S18" s="34"/>
      <c r="T18" s="35"/>
    </row>
    <row r="19" spans="1:20" ht="20.100000000000001" customHeight="1" x14ac:dyDescent="0.3">
      <c r="B19" s="19" t="s">
        <v>14</v>
      </c>
      <c r="C19" s="54">
        <v>0.22619214473975</v>
      </c>
      <c r="D19" s="54">
        <v>0.14609659286650001</v>
      </c>
      <c r="E19" s="54">
        <v>0.18614436880312499</v>
      </c>
      <c r="F19" s="54">
        <v>0.26680363490292858</v>
      </c>
      <c r="G19" s="54">
        <v>0.12995005345774444</v>
      </c>
      <c r="H19" s="54">
        <v>0.18982349534001247</v>
      </c>
      <c r="I19" s="34"/>
      <c r="J19" s="34"/>
      <c r="K19" s="34"/>
      <c r="L19" s="35"/>
      <c r="M19" s="34"/>
      <c r="N19" s="35"/>
      <c r="O19" s="34"/>
      <c r="P19" s="35"/>
      <c r="Q19" s="34"/>
      <c r="R19" s="35"/>
      <c r="S19" s="34"/>
      <c r="T19" s="35"/>
    </row>
    <row r="20" spans="1:20" ht="20.100000000000001" customHeight="1" x14ac:dyDescent="0.3">
      <c r="B20" s="19" t="s">
        <v>15</v>
      </c>
      <c r="C20" s="54">
        <v>0.14994580518759998</v>
      </c>
      <c r="D20" s="54">
        <v>0.22915637505612502</v>
      </c>
      <c r="E20" s="54">
        <v>0.19869077126053847</v>
      </c>
      <c r="F20" s="54">
        <v>0.19038445358633002</v>
      </c>
      <c r="G20" s="54">
        <v>0.28142652796442857</v>
      </c>
      <c r="H20" s="54">
        <v>0.22787236656554707</v>
      </c>
      <c r="I20" s="34"/>
      <c r="J20" s="34"/>
      <c r="K20" s="34"/>
      <c r="L20" s="35"/>
      <c r="M20" s="34"/>
      <c r="N20" s="35"/>
      <c r="O20" s="34"/>
      <c r="P20" s="35"/>
      <c r="Q20" s="34"/>
      <c r="R20" s="35"/>
      <c r="S20" s="34"/>
      <c r="T20" s="35"/>
    </row>
    <row r="21" spans="1:20" ht="20.100000000000001" customHeight="1" x14ac:dyDescent="0.3">
      <c r="B21" s="19" t="s">
        <v>16</v>
      </c>
      <c r="C21" s="54">
        <v>0.17772737348846671</v>
      </c>
      <c r="D21" s="54">
        <v>0.16395332642033333</v>
      </c>
      <c r="E21" s="54">
        <v>0.17256210583791673</v>
      </c>
      <c r="F21" s="54">
        <v>0.21666905838839651</v>
      </c>
      <c r="G21" s="54">
        <v>0.10437335592624546</v>
      </c>
      <c r="H21" s="54">
        <v>0.18499591154009748</v>
      </c>
      <c r="I21" s="34"/>
      <c r="J21" s="34"/>
      <c r="K21" s="34"/>
      <c r="L21" s="35"/>
      <c r="M21" s="34"/>
      <c r="N21" s="35"/>
      <c r="O21" s="34"/>
      <c r="P21" s="35"/>
      <c r="Q21" s="34"/>
      <c r="R21" s="35"/>
      <c r="S21" s="34"/>
      <c r="T21" s="35"/>
    </row>
    <row r="22" spans="1:20" ht="20.100000000000001" customHeight="1" x14ac:dyDescent="0.3">
      <c r="B22" s="19" t="s">
        <v>17</v>
      </c>
      <c r="C22" s="54">
        <v>0.23264964256199999</v>
      </c>
      <c r="D22" s="54">
        <v>0</v>
      </c>
      <c r="E22" s="54">
        <v>0.23264964256199999</v>
      </c>
      <c r="F22" s="54">
        <v>0.14755597985622498</v>
      </c>
      <c r="G22" s="54">
        <v>0.164114030548</v>
      </c>
      <c r="H22" s="54">
        <v>0.15583500520211252</v>
      </c>
      <c r="I22" s="34"/>
      <c r="J22" s="34"/>
      <c r="K22" s="34"/>
      <c r="L22" s="35"/>
      <c r="M22" s="34"/>
      <c r="N22" s="35"/>
      <c r="O22" s="34"/>
      <c r="P22" s="35"/>
      <c r="Q22" s="34"/>
      <c r="R22" s="35"/>
      <c r="S22" s="34"/>
      <c r="T22" s="35"/>
    </row>
    <row r="23" spans="1:20" ht="20.100000000000001" customHeight="1" x14ac:dyDescent="0.3">
      <c r="B23" s="63" t="s">
        <v>1</v>
      </c>
      <c r="C23" s="53">
        <v>0.21894642875116893</v>
      </c>
      <c r="D23" s="53">
        <v>0.20145646158316666</v>
      </c>
      <c r="E23" s="53">
        <v>0.21826500145890915</v>
      </c>
      <c r="F23" s="53">
        <v>0.17424510322886205</v>
      </c>
      <c r="G23" s="53">
        <v>0.17230726844301428</v>
      </c>
      <c r="H23" s="53">
        <v>0.1739738063588433</v>
      </c>
      <c r="I23" s="32"/>
      <c r="J23" s="32"/>
      <c r="K23" s="32"/>
      <c r="L23" s="33"/>
      <c r="M23" s="32"/>
      <c r="N23" s="33"/>
      <c r="O23" s="32"/>
      <c r="P23" s="33"/>
      <c r="Q23" s="32"/>
      <c r="R23" s="33"/>
      <c r="S23" s="32"/>
      <c r="T23" s="33"/>
    </row>
    <row r="24" spans="1:20" ht="20.100000000000001" customHeight="1" x14ac:dyDescent="0.3">
      <c r="B24" s="24"/>
      <c r="C24" s="24"/>
      <c r="D24" s="24"/>
      <c r="E24" s="24"/>
      <c r="F24" s="24"/>
      <c r="G24" s="24"/>
      <c r="H24" s="24"/>
      <c r="I24" s="36"/>
      <c r="K24" s="36"/>
      <c r="M24" s="36"/>
      <c r="O24" s="36"/>
      <c r="Q24" s="36"/>
      <c r="S24" s="36"/>
    </row>
    <row r="25" spans="1:20" ht="20.100000000000001" customHeight="1" x14ac:dyDescent="0.2">
      <c r="A25" s="15" t="s">
        <v>92</v>
      </c>
      <c r="B25" s="134"/>
      <c r="F25" s="29"/>
      <c r="G25" s="38"/>
      <c r="H25" s="29"/>
      <c r="I25" s="38"/>
      <c r="J25" s="29"/>
      <c r="K25" s="38"/>
      <c r="L25" s="29"/>
      <c r="M25" s="38"/>
      <c r="N25" s="29"/>
      <c r="O25" s="38"/>
      <c r="P25" s="29"/>
      <c r="Q25" s="38"/>
      <c r="R25" s="1"/>
      <c r="S25" s="1"/>
      <c r="T25" s="1"/>
    </row>
    <row r="26" spans="1:20" ht="20.100000000000001" customHeight="1" x14ac:dyDescent="0.2">
      <c r="B26" s="134"/>
      <c r="F26" s="29"/>
      <c r="G26" s="36"/>
      <c r="H26" s="29"/>
      <c r="I26" s="36"/>
      <c r="J26" s="29"/>
      <c r="K26" s="36"/>
      <c r="L26" s="29"/>
      <c r="M26" s="36"/>
      <c r="N26" s="29"/>
      <c r="O26" s="36"/>
      <c r="P26" s="29"/>
      <c r="Q26" s="36"/>
      <c r="R26" s="1"/>
      <c r="S26" s="1"/>
      <c r="T26" s="1"/>
    </row>
    <row r="27" spans="1:20" ht="20.100000000000001" customHeight="1" x14ac:dyDescent="0.2">
      <c r="B27" s="134"/>
      <c r="F27" s="29"/>
      <c r="G27" s="36"/>
      <c r="H27" s="29"/>
      <c r="I27" s="36"/>
      <c r="J27" s="29"/>
      <c r="K27" s="36"/>
      <c r="L27" s="29"/>
      <c r="M27" s="36"/>
      <c r="N27" s="29"/>
      <c r="O27" s="36"/>
      <c r="P27" s="29"/>
      <c r="Q27" s="36"/>
      <c r="R27" s="1"/>
      <c r="S27" s="1"/>
      <c r="T27" s="1"/>
    </row>
    <row r="28" spans="1:20" ht="20.100000000000001" customHeight="1" x14ac:dyDescent="0.3">
      <c r="B28" s="47"/>
      <c r="F28" s="29"/>
      <c r="G28" s="36"/>
      <c r="H28" s="29"/>
      <c r="I28" s="36"/>
      <c r="J28" s="29"/>
      <c r="K28" s="36"/>
      <c r="L28" s="29"/>
      <c r="M28" s="36"/>
      <c r="N28" s="29"/>
      <c r="O28" s="36"/>
      <c r="P28" s="29"/>
      <c r="Q28" s="36"/>
      <c r="R28" s="1"/>
      <c r="S28" s="1"/>
      <c r="T28" s="1"/>
    </row>
    <row r="29" spans="1:20" ht="20.100000000000001" customHeight="1" x14ac:dyDescent="0.3">
      <c r="B29" s="47"/>
      <c r="F29" s="29"/>
      <c r="G29" s="36"/>
      <c r="H29" s="29"/>
      <c r="I29" s="36"/>
      <c r="J29" s="29"/>
      <c r="K29" s="36"/>
      <c r="L29" s="29"/>
      <c r="M29" s="36"/>
      <c r="N29" s="29"/>
      <c r="O29" s="36"/>
      <c r="P29" s="29"/>
      <c r="Q29" s="36"/>
      <c r="R29" s="1"/>
      <c r="S29" s="1"/>
      <c r="T29" s="1"/>
    </row>
    <row r="30" spans="1:20" ht="20.100000000000001" customHeight="1" x14ac:dyDescent="0.3">
      <c r="B30" s="48"/>
      <c r="F30" s="29"/>
      <c r="G30" s="36"/>
      <c r="H30" s="29"/>
      <c r="I30" s="36"/>
      <c r="J30" s="29"/>
      <c r="K30" s="36"/>
      <c r="L30" s="29"/>
      <c r="M30" s="36"/>
      <c r="N30" s="29"/>
      <c r="O30" s="36"/>
      <c r="P30" s="29"/>
      <c r="Q30" s="36"/>
      <c r="R30" s="1"/>
      <c r="S30" s="1"/>
      <c r="T30" s="1"/>
    </row>
    <row r="31" spans="1:20" ht="20.100000000000001" customHeight="1" x14ac:dyDescent="0.3">
      <c r="B31" s="48"/>
      <c r="F31" s="29"/>
      <c r="G31" s="36"/>
      <c r="H31" s="29"/>
      <c r="I31" s="36"/>
      <c r="J31" s="29"/>
      <c r="K31" s="36"/>
      <c r="L31" s="29"/>
      <c r="M31" s="36"/>
      <c r="N31" s="29"/>
      <c r="O31" s="36"/>
      <c r="P31" s="29"/>
      <c r="Q31" s="36"/>
      <c r="R31" s="1"/>
      <c r="S31" s="1"/>
      <c r="T31" s="1"/>
    </row>
    <row r="32" spans="1:20" ht="20.100000000000001" customHeight="1" x14ac:dyDescent="0.3">
      <c r="B32" s="48"/>
      <c r="F32" s="29"/>
      <c r="G32" s="36"/>
      <c r="H32" s="29"/>
      <c r="I32" s="36"/>
      <c r="J32" s="29"/>
      <c r="K32" s="36"/>
      <c r="L32" s="29"/>
      <c r="M32" s="36"/>
      <c r="N32" s="29"/>
      <c r="O32" s="36"/>
      <c r="P32" s="29"/>
      <c r="Q32" s="36"/>
      <c r="R32" s="1"/>
      <c r="S32" s="1"/>
      <c r="T32" s="1"/>
    </row>
    <row r="33" spans="1:20" ht="20.100000000000001" customHeight="1" x14ac:dyDescent="0.3">
      <c r="B33" s="48"/>
      <c r="F33" s="29"/>
      <c r="G33" s="36"/>
      <c r="H33" s="29"/>
      <c r="I33" s="36"/>
      <c r="J33" s="29"/>
      <c r="K33" s="36"/>
      <c r="L33" s="29"/>
      <c r="M33" s="36"/>
      <c r="N33" s="29"/>
      <c r="O33" s="36"/>
      <c r="P33" s="29"/>
      <c r="Q33" s="36"/>
      <c r="R33" s="1"/>
      <c r="S33" s="1"/>
      <c r="T33" s="1"/>
    </row>
    <row r="34" spans="1:20" ht="20.100000000000001" customHeight="1" x14ac:dyDescent="0.3">
      <c r="B34" s="48"/>
      <c r="F34" s="29"/>
      <c r="G34" s="36"/>
      <c r="H34" s="29"/>
      <c r="I34" s="36"/>
      <c r="J34" s="29"/>
      <c r="K34" s="36"/>
      <c r="L34" s="29"/>
      <c r="M34" s="36"/>
      <c r="N34" s="29"/>
      <c r="O34" s="36"/>
      <c r="P34" s="29"/>
      <c r="Q34" s="36"/>
      <c r="R34" s="1"/>
      <c r="S34" s="1"/>
      <c r="T34" s="1"/>
    </row>
    <row r="35" spans="1:20" ht="20.100000000000001" customHeight="1" x14ac:dyDescent="0.2">
      <c r="B35" s="48"/>
      <c r="F35" s="29"/>
      <c r="G35" s="36"/>
      <c r="H35" s="29"/>
      <c r="I35" s="36"/>
      <c r="J35" s="29"/>
      <c r="K35" s="36"/>
      <c r="L35" s="29"/>
      <c r="M35" s="36"/>
      <c r="N35" s="29"/>
      <c r="O35" s="36"/>
      <c r="P35" s="29"/>
      <c r="Q35" s="36"/>
      <c r="R35" s="1"/>
      <c r="S35" s="1"/>
      <c r="T35" s="1"/>
    </row>
    <row r="36" spans="1:20" ht="20.100000000000001" customHeight="1" x14ac:dyDescent="0.2">
      <c r="B36" s="48"/>
      <c r="F36" s="29"/>
      <c r="G36" s="36"/>
      <c r="H36" s="29"/>
      <c r="I36" s="36"/>
      <c r="J36" s="29"/>
      <c r="K36" s="36"/>
      <c r="L36" s="29"/>
      <c r="M36" s="36"/>
      <c r="N36" s="29"/>
      <c r="O36" s="36"/>
      <c r="P36" s="29"/>
      <c r="Q36" s="36"/>
      <c r="R36" s="1"/>
      <c r="S36" s="1"/>
      <c r="T36" s="1"/>
    </row>
    <row r="37" spans="1:20" ht="20.100000000000001" customHeight="1" x14ac:dyDescent="0.2">
      <c r="B37" s="48"/>
      <c r="F37" s="29"/>
      <c r="G37" s="36"/>
      <c r="H37" s="29"/>
      <c r="I37" s="36"/>
      <c r="J37" s="29"/>
      <c r="K37" s="36"/>
      <c r="L37" s="29"/>
      <c r="M37" s="36"/>
      <c r="N37" s="29"/>
      <c r="O37" s="36"/>
      <c r="P37" s="29"/>
      <c r="Q37" s="36"/>
      <c r="R37" s="1"/>
      <c r="S37" s="1"/>
      <c r="T37" s="1"/>
    </row>
    <row r="38" spans="1:20" ht="20.100000000000001" customHeight="1" x14ac:dyDescent="0.2">
      <c r="B38" s="47"/>
      <c r="F38" s="29"/>
      <c r="G38" s="36"/>
      <c r="H38" s="29"/>
      <c r="I38" s="36"/>
      <c r="J38" s="29"/>
      <c r="K38" s="36"/>
      <c r="L38" s="29"/>
      <c r="M38" s="36"/>
      <c r="N38" s="29"/>
      <c r="O38" s="36"/>
      <c r="P38" s="29"/>
      <c r="Q38" s="36"/>
      <c r="R38" s="1"/>
      <c r="S38" s="1"/>
      <c r="T38" s="1"/>
    </row>
    <row r="39" spans="1:20" ht="20.100000000000001" customHeight="1" x14ac:dyDescent="0.2">
      <c r="B39" s="48"/>
      <c r="F39" s="29"/>
      <c r="G39" s="36"/>
      <c r="H39" s="29"/>
      <c r="I39" s="36"/>
      <c r="J39" s="29"/>
      <c r="K39" s="36"/>
      <c r="L39" s="29"/>
      <c r="M39" s="36"/>
      <c r="N39" s="29"/>
      <c r="O39" s="36"/>
      <c r="P39" s="29"/>
      <c r="Q39" s="36"/>
      <c r="R39" s="1"/>
      <c r="S39" s="1"/>
      <c r="T39" s="1"/>
    </row>
    <row r="40" spans="1:20" ht="20.100000000000001" customHeight="1" x14ac:dyDescent="0.2">
      <c r="B40" s="48"/>
      <c r="F40" s="29"/>
      <c r="G40" s="36"/>
      <c r="H40" s="29"/>
      <c r="I40" s="36"/>
      <c r="J40" s="29"/>
      <c r="K40" s="36"/>
      <c r="L40" s="29"/>
      <c r="M40" s="36"/>
      <c r="N40" s="29"/>
      <c r="O40" s="36"/>
      <c r="P40" s="29"/>
      <c r="Q40" s="36"/>
      <c r="R40" s="1"/>
      <c r="S40" s="1"/>
      <c r="T40" s="1"/>
    </row>
    <row r="41" spans="1:20" ht="20.100000000000001" customHeight="1" x14ac:dyDescent="0.2">
      <c r="B41" s="48"/>
      <c r="F41" s="29"/>
      <c r="G41" s="36"/>
      <c r="H41" s="29"/>
      <c r="I41" s="36"/>
      <c r="J41" s="29"/>
      <c r="K41" s="36"/>
      <c r="L41" s="29"/>
      <c r="M41" s="36"/>
      <c r="N41" s="29"/>
      <c r="O41" s="36"/>
      <c r="P41" s="29"/>
      <c r="Q41" s="36"/>
      <c r="R41" s="1"/>
      <c r="S41" s="1"/>
      <c r="T41" s="1"/>
    </row>
    <row r="42" spans="1:20" ht="20.100000000000001" customHeight="1" x14ac:dyDescent="0.2">
      <c r="B42" s="48"/>
      <c r="F42" s="29"/>
      <c r="G42" s="36"/>
      <c r="H42" s="29"/>
      <c r="I42" s="36"/>
      <c r="J42" s="29"/>
      <c r="K42" s="36"/>
      <c r="L42" s="29"/>
      <c r="M42" s="36"/>
      <c r="N42" s="29"/>
      <c r="O42" s="36"/>
      <c r="P42" s="29"/>
      <c r="Q42" s="36"/>
      <c r="R42" s="1"/>
      <c r="S42" s="1"/>
      <c r="T42" s="1"/>
    </row>
    <row r="43" spans="1:20" ht="20.100000000000001" customHeight="1" x14ac:dyDescent="0.2">
      <c r="B43" s="48"/>
      <c r="F43" s="29"/>
      <c r="G43" s="36"/>
      <c r="H43" s="29"/>
      <c r="I43" s="36"/>
      <c r="J43" s="29"/>
      <c r="K43" s="36"/>
      <c r="L43" s="29"/>
      <c r="M43" s="36"/>
      <c r="N43" s="29"/>
      <c r="O43" s="36"/>
      <c r="P43" s="29"/>
      <c r="Q43" s="36"/>
      <c r="R43" s="1"/>
      <c r="S43" s="1"/>
      <c r="T43" s="1"/>
    </row>
    <row r="44" spans="1:20" ht="20.100000000000001" customHeight="1" x14ac:dyDescent="0.2">
      <c r="B44" s="47"/>
      <c r="F44" s="29"/>
      <c r="G44" s="36"/>
      <c r="H44" s="29"/>
      <c r="I44" s="36"/>
      <c r="J44" s="29"/>
      <c r="K44" s="36"/>
      <c r="L44" s="29"/>
      <c r="M44" s="36"/>
      <c r="N44" s="29"/>
      <c r="O44" s="36"/>
      <c r="P44" s="29"/>
      <c r="Q44" s="36"/>
      <c r="R44" s="1"/>
      <c r="S44" s="1"/>
      <c r="T44" s="1"/>
    </row>
    <row r="47" spans="1:20" ht="20.100000000000001" customHeight="1" x14ac:dyDescent="0.2">
      <c r="A47" s="15" t="s">
        <v>92</v>
      </c>
    </row>
  </sheetData>
  <mergeCells count="5">
    <mergeCell ref="I4:K4"/>
    <mergeCell ref="B25:B27"/>
    <mergeCell ref="C4:E4"/>
    <mergeCell ref="B4:B6"/>
    <mergeCell ref="F4:H4"/>
  </mergeCells>
  <conditionalFormatting sqref="P17">
    <cfRule type="cellIs" dxfId="996" priority="268" operator="between">
      <formula>0.001</formula>
      <formula>0.1</formula>
    </cfRule>
  </conditionalFormatting>
  <conditionalFormatting sqref="P23">
    <cfRule type="cellIs" dxfId="995" priority="267" operator="between">
      <formula>0.001</formula>
      <formula>0.1</formula>
    </cfRule>
  </conditionalFormatting>
  <conditionalFormatting sqref="R17">
    <cfRule type="cellIs" dxfId="994" priority="260" operator="between">
      <formula>0.001</formula>
      <formula>0.1</formula>
    </cfRule>
  </conditionalFormatting>
  <conditionalFormatting sqref="R23">
    <cfRule type="cellIs" dxfId="993" priority="259" operator="between">
      <formula>0.001</formula>
      <formula>0.1</formula>
    </cfRule>
  </conditionalFormatting>
  <conditionalFormatting sqref="T17">
    <cfRule type="cellIs" dxfId="992" priority="252" operator="between">
      <formula>0.001</formula>
      <formula>0.1</formula>
    </cfRule>
  </conditionalFormatting>
  <conditionalFormatting sqref="T23">
    <cfRule type="cellIs" dxfId="991" priority="251" operator="between">
      <formula>0.001</formula>
      <formula>0.1</formula>
    </cfRule>
  </conditionalFormatting>
  <conditionalFormatting sqref="L9:L16">
    <cfRule type="cellIs" dxfId="990" priority="238" operator="between">
      <formula>0.001</formula>
      <formula>0.1</formula>
    </cfRule>
  </conditionalFormatting>
  <conditionalFormatting sqref="L23">
    <cfRule type="cellIs" dxfId="989" priority="235" operator="between">
      <formula>0.001</formula>
      <formula>0.1</formula>
    </cfRule>
  </conditionalFormatting>
  <conditionalFormatting sqref="L18:L22">
    <cfRule type="cellIs" dxfId="988" priority="234" operator="between">
      <formula>0.001</formula>
      <formula>0.1</formula>
    </cfRule>
  </conditionalFormatting>
  <conditionalFormatting sqref="L8">
    <cfRule type="cellIs" dxfId="987" priority="239" operator="between">
      <formula>0.001</formula>
      <formula>0.1</formula>
    </cfRule>
  </conditionalFormatting>
  <conditionalFormatting sqref="L7">
    <cfRule type="cellIs" dxfId="986" priority="237" operator="between">
      <formula>0.001</formula>
      <formula>0.1</formula>
    </cfRule>
  </conditionalFormatting>
  <conditionalFormatting sqref="L17">
    <cfRule type="cellIs" dxfId="985" priority="236" operator="between">
      <formula>0.001</formula>
      <formula>0.1</formula>
    </cfRule>
  </conditionalFormatting>
  <conditionalFormatting sqref="M7:M8 M17:M23">
    <cfRule type="cellIs" dxfId="984" priority="233" operator="between">
      <formula>0.001</formula>
      <formula>0.1</formula>
    </cfRule>
  </conditionalFormatting>
  <conditionalFormatting sqref="M9:M16">
    <cfRule type="cellIs" dxfId="983" priority="232" operator="between">
      <formula>0.001</formula>
      <formula>0.1</formula>
    </cfRule>
  </conditionalFormatting>
  <conditionalFormatting sqref="N9:N16">
    <cfRule type="cellIs" dxfId="982" priority="230" operator="between">
      <formula>0.001</formula>
      <formula>0.1</formula>
    </cfRule>
  </conditionalFormatting>
  <conditionalFormatting sqref="N23">
    <cfRule type="cellIs" dxfId="981" priority="227" operator="between">
      <formula>0.001</formula>
      <formula>0.1</formula>
    </cfRule>
  </conditionalFormatting>
  <conditionalFormatting sqref="N18:N22">
    <cfRule type="cellIs" dxfId="980" priority="226" operator="between">
      <formula>0.001</formula>
      <formula>0.1</formula>
    </cfRule>
  </conditionalFormatting>
  <conditionalFormatting sqref="N8">
    <cfRule type="cellIs" dxfId="979" priority="231" operator="between">
      <formula>0.001</formula>
      <formula>0.1</formula>
    </cfRule>
  </conditionalFormatting>
  <conditionalFormatting sqref="N7">
    <cfRule type="cellIs" dxfId="978" priority="229" operator="between">
      <formula>0.001</formula>
      <formula>0.1</formula>
    </cfRule>
  </conditionalFormatting>
  <conditionalFormatting sqref="N17">
    <cfRule type="cellIs" dxfId="977" priority="228" operator="between">
      <formula>0.001</formula>
      <formula>0.1</formula>
    </cfRule>
  </conditionalFormatting>
  <conditionalFormatting sqref="O7:O8 O17:O23">
    <cfRule type="cellIs" dxfId="976" priority="273" operator="between">
      <formula>0.001</formula>
      <formula>0.1</formula>
    </cfRule>
  </conditionalFormatting>
  <conditionalFormatting sqref="O9:O16">
    <cfRule type="cellIs" dxfId="975" priority="272" operator="between">
      <formula>0.001</formula>
      <formula>0.1</formula>
    </cfRule>
  </conditionalFormatting>
  <conditionalFormatting sqref="P9:P16">
    <cfRule type="cellIs" dxfId="974" priority="270" operator="between">
      <formula>0.001</formula>
      <formula>0.1</formula>
    </cfRule>
  </conditionalFormatting>
  <conditionalFormatting sqref="P18:P22">
    <cfRule type="cellIs" dxfId="973" priority="266" operator="between">
      <formula>0.001</formula>
      <formula>0.1</formula>
    </cfRule>
  </conditionalFormatting>
  <conditionalFormatting sqref="P8">
    <cfRule type="cellIs" dxfId="972" priority="271" operator="between">
      <formula>0.001</formula>
      <formula>0.1</formula>
    </cfRule>
  </conditionalFormatting>
  <conditionalFormatting sqref="P7">
    <cfRule type="cellIs" dxfId="971" priority="269" operator="between">
      <formula>0.001</formula>
      <formula>0.1</formula>
    </cfRule>
  </conditionalFormatting>
  <conditionalFormatting sqref="Q7:Q8 Q17:Q23">
    <cfRule type="cellIs" dxfId="970" priority="265" operator="between">
      <formula>0.001</formula>
      <formula>0.1</formula>
    </cfRule>
  </conditionalFormatting>
  <conditionalFormatting sqref="Q9:Q16">
    <cfRule type="cellIs" dxfId="969" priority="264" operator="between">
      <formula>0.001</formula>
      <formula>0.1</formula>
    </cfRule>
  </conditionalFormatting>
  <conditionalFormatting sqref="R9:R16">
    <cfRule type="cellIs" dxfId="968" priority="262" operator="between">
      <formula>0.001</formula>
      <formula>0.1</formula>
    </cfRule>
  </conditionalFormatting>
  <conditionalFormatting sqref="R18:R22">
    <cfRule type="cellIs" dxfId="967" priority="258" operator="between">
      <formula>0.001</formula>
      <formula>0.1</formula>
    </cfRule>
  </conditionalFormatting>
  <conditionalFormatting sqref="R8">
    <cfRule type="cellIs" dxfId="966" priority="263" operator="between">
      <formula>0.001</formula>
      <formula>0.1</formula>
    </cfRule>
  </conditionalFormatting>
  <conditionalFormatting sqref="R7">
    <cfRule type="cellIs" dxfId="965" priority="261" operator="between">
      <formula>0.001</formula>
      <formula>0.1</formula>
    </cfRule>
  </conditionalFormatting>
  <conditionalFormatting sqref="S7:S8 S17:S23">
    <cfRule type="cellIs" dxfId="964" priority="257" operator="between">
      <formula>0.001</formula>
      <formula>0.1</formula>
    </cfRule>
  </conditionalFormatting>
  <conditionalFormatting sqref="S9:S16">
    <cfRule type="cellIs" dxfId="963" priority="256" operator="between">
      <formula>0.001</formula>
      <formula>0.1</formula>
    </cfRule>
  </conditionalFormatting>
  <conditionalFormatting sqref="T9:T16">
    <cfRule type="cellIs" dxfId="962" priority="254" operator="between">
      <formula>0.001</formula>
      <formula>0.1</formula>
    </cfRule>
  </conditionalFormatting>
  <conditionalFormatting sqref="T18:T22">
    <cfRule type="cellIs" dxfId="961" priority="250" operator="between">
      <formula>0.001</formula>
      <formula>0.1</formula>
    </cfRule>
  </conditionalFormatting>
  <conditionalFormatting sqref="T8">
    <cfRule type="cellIs" dxfId="960" priority="255" operator="between">
      <formula>0.001</formula>
      <formula>0.1</formula>
    </cfRule>
  </conditionalFormatting>
  <conditionalFormatting sqref="T7">
    <cfRule type="cellIs" dxfId="959" priority="253" operator="between">
      <formula>0.001</formula>
      <formula>0.1</formula>
    </cfRule>
  </conditionalFormatting>
  <conditionalFormatting sqref="C17">
    <cfRule type="cellIs" dxfId="958" priority="75" operator="between">
      <formula>0.001</formula>
      <formula>0.1</formula>
    </cfRule>
  </conditionalFormatting>
  <conditionalFormatting sqref="C9:C16">
    <cfRule type="cellIs" dxfId="957" priority="74" operator="between">
      <formula>0.001</formula>
      <formula>0.1</formula>
    </cfRule>
  </conditionalFormatting>
  <conditionalFormatting sqref="D17">
    <cfRule type="cellIs" dxfId="956" priority="73" operator="between">
      <formula>0.001</formula>
      <formula>0.1</formula>
    </cfRule>
  </conditionalFormatting>
  <conditionalFormatting sqref="D9:D16">
    <cfRule type="cellIs" dxfId="955" priority="72" operator="between">
      <formula>0.001</formula>
      <formula>0.1</formula>
    </cfRule>
  </conditionalFormatting>
  <conditionalFormatting sqref="E17">
    <cfRule type="cellIs" dxfId="954" priority="71" operator="between">
      <formula>0.001</formula>
      <formula>0.1</formula>
    </cfRule>
  </conditionalFormatting>
  <conditionalFormatting sqref="E9:E16">
    <cfRule type="cellIs" dxfId="953" priority="70" operator="between">
      <formula>0.001</formula>
      <formula>0.1</formula>
    </cfRule>
  </conditionalFormatting>
  <conditionalFormatting sqref="H23">
    <cfRule type="cellIs" dxfId="952" priority="1" operator="between">
      <formula>0.001</formula>
      <formula>0.1</formula>
    </cfRule>
  </conditionalFormatting>
  <conditionalFormatting sqref="F18:F22">
    <cfRule type="cellIs" dxfId="951" priority="6" operator="between">
      <formula>0.001</formula>
      <formula>0.1</formula>
    </cfRule>
  </conditionalFormatting>
  <conditionalFormatting sqref="G18:G22">
    <cfRule type="cellIs" dxfId="950" priority="5" operator="between">
      <formula>0.001</formula>
      <formula>0.1</formula>
    </cfRule>
  </conditionalFormatting>
  <conditionalFormatting sqref="H18:H22">
    <cfRule type="cellIs" dxfId="949" priority="4" operator="between">
      <formula>0.001</formula>
      <formula>0.1</formula>
    </cfRule>
  </conditionalFormatting>
  <conditionalFormatting sqref="F23">
    <cfRule type="cellIs" dxfId="948" priority="3" operator="between">
      <formula>0.001</formula>
      <formula>0.1</formula>
    </cfRule>
  </conditionalFormatting>
  <conditionalFormatting sqref="G23">
    <cfRule type="cellIs" dxfId="947" priority="2" operator="between">
      <formula>0.001</formula>
      <formula>0.1</formula>
    </cfRule>
  </conditionalFormatting>
  <conditionalFormatting sqref="I7:I8 I17:I23">
    <cfRule type="cellIs" dxfId="946" priority="57" operator="between">
      <formula>0.001</formula>
      <formula>0.1</formula>
    </cfRule>
  </conditionalFormatting>
  <conditionalFormatting sqref="I9:I16">
    <cfRule type="cellIs" dxfId="945" priority="56" operator="between">
      <formula>0.001</formula>
      <formula>0.1</formula>
    </cfRule>
  </conditionalFormatting>
  <conditionalFormatting sqref="J7:J8 J17:J23">
    <cfRule type="cellIs" dxfId="944" priority="55" operator="between">
      <formula>0.001</formula>
      <formula>0.1</formula>
    </cfRule>
  </conditionalFormatting>
  <conditionalFormatting sqref="J9:J16">
    <cfRule type="cellIs" dxfId="943" priority="54" operator="between">
      <formula>0.001</formula>
      <formula>0.1</formula>
    </cfRule>
  </conditionalFormatting>
  <conditionalFormatting sqref="K7:K8 K17:K23">
    <cfRule type="cellIs" dxfId="942" priority="53" operator="between">
      <formula>0.001</formula>
      <formula>0.1</formula>
    </cfRule>
  </conditionalFormatting>
  <conditionalFormatting sqref="K9:K16">
    <cfRule type="cellIs" dxfId="941" priority="52" operator="between">
      <formula>0.001</formula>
      <formula>0.1</formula>
    </cfRule>
  </conditionalFormatting>
  <conditionalFormatting sqref="C8">
    <cfRule type="cellIs" dxfId="940" priority="51" operator="between">
      <formula>0.001</formula>
      <formula>0.1</formula>
    </cfRule>
  </conditionalFormatting>
  <conditionalFormatting sqref="D8">
    <cfRule type="cellIs" dxfId="939" priority="50" operator="between">
      <formula>0.001</formula>
      <formula>0.1</formula>
    </cfRule>
  </conditionalFormatting>
  <conditionalFormatting sqref="E8">
    <cfRule type="cellIs" dxfId="938" priority="49" operator="between">
      <formula>0.001</formula>
      <formula>0.1</formula>
    </cfRule>
  </conditionalFormatting>
  <conditionalFormatting sqref="C7">
    <cfRule type="cellIs" dxfId="937" priority="48" operator="between">
      <formula>0.001</formula>
      <formula>0.1</formula>
    </cfRule>
  </conditionalFormatting>
  <conditionalFormatting sqref="D7">
    <cfRule type="cellIs" dxfId="936" priority="47" operator="between">
      <formula>0.001</formula>
      <formula>0.1</formula>
    </cfRule>
  </conditionalFormatting>
  <conditionalFormatting sqref="E7">
    <cfRule type="cellIs" dxfId="935" priority="46" operator="between">
      <formula>0.001</formula>
      <formula>0.1</formula>
    </cfRule>
  </conditionalFormatting>
  <conditionalFormatting sqref="C18:C22">
    <cfRule type="cellIs" dxfId="934" priority="45" operator="between">
      <formula>0.001</formula>
      <formula>0.1</formula>
    </cfRule>
  </conditionalFormatting>
  <conditionalFormatting sqref="D18:D22">
    <cfRule type="cellIs" dxfId="933" priority="44" operator="between">
      <formula>0.001</formula>
      <formula>0.1</formula>
    </cfRule>
  </conditionalFormatting>
  <conditionalFormatting sqref="E18:E22">
    <cfRule type="cellIs" dxfId="932" priority="43" operator="between">
      <formula>0.001</formula>
      <formula>0.1</formula>
    </cfRule>
  </conditionalFormatting>
  <conditionalFormatting sqref="C23">
    <cfRule type="cellIs" dxfId="931" priority="39" operator="between">
      <formula>0.001</formula>
      <formula>0.1</formula>
    </cfRule>
  </conditionalFormatting>
  <conditionalFormatting sqref="D23">
    <cfRule type="cellIs" dxfId="930" priority="38" operator="between">
      <formula>0.001</formula>
      <formula>0.1</formula>
    </cfRule>
  </conditionalFormatting>
  <conditionalFormatting sqref="E23">
    <cfRule type="cellIs" dxfId="929" priority="37" operator="between">
      <formula>0.001</formula>
      <formula>0.1</formula>
    </cfRule>
  </conditionalFormatting>
  <conditionalFormatting sqref="F17">
    <cfRule type="cellIs" dxfId="928" priority="18" operator="between">
      <formula>0.001</formula>
      <formula>0.1</formula>
    </cfRule>
  </conditionalFormatting>
  <conditionalFormatting sqref="F9:F16">
    <cfRule type="cellIs" dxfId="927" priority="17" operator="between">
      <formula>0.001</formula>
      <formula>0.1</formula>
    </cfRule>
  </conditionalFormatting>
  <conditionalFormatting sqref="G17">
    <cfRule type="cellIs" dxfId="926" priority="16" operator="between">
      <formula>0.001</formula>
      <formula>0.1</formula>
    </cfRule>
  </conditionalFormatting>
  <conditionalFormatting sqref="G9:G16">
    <cfRule type="cellIs" dxfId="925" priority="15" operator="between">
      <formula>0.001</formula>
      <formula>0.1</formula>
    </cfRule>
  </conditionalFormatting>
  <conditionalFormatting sqref="H17">
    <cfRule type="cellIs" dxfId="924" priority="14" operator="between">
      <formula>0.001</formula>
      <formula>0.1</formula>
    </cfRule>
  </conditionalFormatting>
  <conditionalFormatting sqref="H9:H16">
    <cfRule type="cellIs" dxfId="923" priority="13" operator="between">
      <formula>0.001</formula>
      <formula>0.1</formula>
    </cfRule>
  </conditionalFormatting>
  <conditionalFormatting sqref="F8">
    <cfRule type="cellIs" dxfId="922" priority="12" operator="between">
      <formula>0.001</formula>
      <formula>0.1</formula>
    </cfRule>
  </conditionalFormatting>
  <conditionalFormatting sqref="G8">
    <cfRule type="cellIs" dxfId="921" priority="11" operator="between">
      <formula>0.001</formula>
      <formula>0.1</formula>
    </cfRule>
  </conditionalFormatting>
  <conditionalFormatting sqref="H8">
    <cfRule type="cellIs" dxfId="920" priority="10" operator="between">
      <formula>0.001</formula>
      <formula>0.1</formula>
    </cfRule>
  </conditionalFormatting>
  <conditionalFormatting sqref="F7">
    <cfRule type="cellIs" dxfId="919" priority="9" operator="between">
      <formula>0.001</formula>
      <formula>0.1</formula>
    </cfRule>
  </conditionalFormatting>
  <conditionalFormatting sqref="G7">
    <cfRule type="cellIs" dxfId="918" priority="8" operator="between">
      <formula>0.001</formula>
      <formula>0.1</formula>
    </cfRule>
  </conditionalFormatting>
  <conditionalFormatting sqref="H7">
    <cfRule type="cellIs" dxfId="917" priority="7" operator="between">
      <formula>0.001</formula>
      <formula>0.1</formula>
    </cfRule>
  </conditionalFormatting>
  <hyperlinks>
    <hyperlink ref="A47" location="Index!A1" display="Return to Index tab"/>
    <hyperlink ref="A25" location="Index!A1" display="Return to Index tab"/>
  </hyperlink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2:BI48"/>
  <sheetViews>
    <sheetView showGridLines="0" zoomScale="70" zoomScaleNormal="70" workbookViewId="0">
      <selection activeCell="A2" sqref="A2"/>
    </sheetView>
  </sheetViews>
  <sheetFormatPr defaultColWidth="9.140625" defaultRowHeight="20.100000000000001" customHeight="1" x14ac:dyDescent="0.2"/>
  <cols>
    <col min="1" max="1" width="15.7109375" style="1" customWidth="1"/>
    <col min="2" max="2" width="34.7109375" style="1" customWidth="1"/>
    <col min="3" max="3" width="14.7109375" style="1" customWidth="1"/>
    <col min="4" max="4" width="7.7109375" style="1" customWidth="1"/>
    <col min="5" max="5" width="14.7109375" style="1" customWidth="1"/>
    <col min="6" max="6" width="7.7109375" style="1" customWidth="1"/>
    <col min="7" max="7" width="14.7109375" style="1" customWidth="1"/>
    <col min="8" max="8" width="7.7109375" style="1" customWidth="1"/>
    <col min="9" max="9" width="14.7109375" style="1" customWidth="1"/>
    <col min="10" max="10" width="7.7109375" style="1" customWidth="1"/>
    <col min="11" max="11" width="14.7109375" style="1" customWidth="1"/>
    <col min="12" max="12" width="7.7109375" style="1" customWidth="1"/>
    <col min="13" max="13" width="14.7109375" style="1" customWidth="1"/>
    <col min="14" max="14" width="7.7109375" style="1" customWidth="1"/>
    <col min="15" max="28" width="14.7109375" style="1" customWidth="1"/>
    <col min="29" max="29" width="7.7109375" style="1" customWidth="1"/>
    <col min="30" max="30" width="11.7109375" style="1" customWidth="1"/>
    <col min="31" max="32" width="9.140625" style="1"/>
    <col min="33" max="33" width="10.140625" style="1" bestFit="1" customWidth="1"/>
    <col min="34" max="35" width="9.140625" style="1"/>
    <col min="36" max="37" width="10.140625" style="1" bestFit="1" customWidth="1"/>
    <col min="38" max="16384" width="9.140625" style="1"/>
  </cols>
  <sheetData>
    <row r="2" spans="1:61" ht="20.100000000000001" customHeight="1" x14ac:dyDescent="0.3">
      <c r="A2" s="4" t="s">
        <v>47</v>
      </c>
      <c r="B2" s="3" t="s">
        <v>115</v>
      </c>
    </row>
    <row r="3" spans="1:61" ht="20.100000000000001" customHeight="1" x14ac:dyDescent="0.3"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</row>
    <row r="4" spans="1:61" ht="22.9" customHeight="1" x14ac:dyDescent="0.2">
      <c r="B4" s="120" t="s">
        <v>39</v>
      </c>
      <c r="C4" s="120" t="s">
        <v>19</v>
      </c>
      <c r="D4" s="120"/>
      <c r="E4" s="120"/>
      <c r="F4" s="120"/>
      <c r="G4" s="120"/>
      <c r="H4" s="120"/>
      <c r="I4" s="120" t="s">
        <v>29</v>
      </c>
      <c r="J4" s="120"/>
      <c r="K4" s="120"/>
      <c r="L4" s="120"/>
      <c r="M4" s="120"/>
      <c r="N4" s="120"/>
      <c r="AC4" s="85"/>
      <c r="AD4" s="85"/>
      <c r="AE4" s="85"/>
      <c r="AF4" s="85"/>
      <c r="AG4" s="85" t="str">
        <f>C4</f>
        <v>Linear groups</v>
      </c>
      <c r="AH4" s="85" t="str">
        <f>I4</f>
        <v>Non-linear groups</v>
      </c>
      <c r="AI4" s="85" t="str">
        <f>C25</f>
        <v>Hedgerow groups</v>
      </c>
      <c r="AJ4" s="85"/>
      <c r="AK4" s="85" t="str">
        <f>C4</f>
        <v>Linear groups</v>
      </c>
      <c r="AL4" s="85" t="str">
        <f>I4</f>
        <v>Non-linear groups</v>
      </c>
      <c r="AM4" s="85" t="str">
        <f>C25</f>
        <v>Hedgerow groups</v>
      </c>
      <c r="AN4" s="85"/>
      <c r="AO4" s="85"/>
      <c r="AP4" s="85"/>
      <c r="AQ4" s="85"/>
      <c r="AR4" s="85"/>
      <c r="AS4" s="85" t="str">
        <f>CONCATENATE(C4," - ",C5)</f>
        <v>Linear groups - Rural</v>
      </c>
      <c r="AT4" s="85" t="str">
        <f>CONCATENATE(I4," - ",C5)</f>
        <v>Non-linear groups - Rural</v>
      </c>
      <c r="AU4" s="85" t="str">
        <f>CONCATENATE(C25," - ",C5)</f>
        <v>Hedgerow groups - Rural</v>
      </c>
      <c r="AV4" s="85"/>
      <c r="AW4" s="85" t="str">
        <f>AS4</f>
        <v>Linear groups - Rural</v>
      </c>
      <c r="AX4" s="85" t="str">
        <f t="shared" ref="AX4:AY4" si="0">AT4</f>
        <v>Non-linear groups - Rural</v>
      </c>
      <c r="AY4" s="85" t="str">
        <f t="shared" si="0"/>
        <v>Hedgerow groups - Rural</v>
      </c>
      <c r="AZ4" s="85"/>
      <c r="BA4" s="85"/>
      <c r="BB4" s="85" t="str">
        <f>CONCATENATE(C4," - ",K5)</f>
        <v>Linear groups - Urban</v>
      </c>
      <c r="BC4" s="85" t="str">
        <f>CONCATENATE(I4," - ",K5)</f>
        <v>Non-linear groups - Urban</v>
      </c>
      <c r="BD4" s="85" t="str">
        <f>CONCATENATE(C25," - ",K5)</f>
        <v>Hedgerow groups - Urban</v>
      </c>
      <c r="BE4" s="85"/>
      <c r="BF4" s="85" t="str">
        <f>BB4</f>
        <v>Linear groups - Urban</v>
      </c>
      <c r="BG4" s="85" t="str">
        <f t="shared" ref="BG4:BH4" si="1">BC4</f>
        <v>Non-linear groups - Urban</v>
      </c>
      <c r="BH4" s="85" t="str">
        <f t="shared" si="1"/>
        <v>Hedgerow groups - Urban</v>
      </c>
      <c r="BI4" s="85"/>
    </row>
    <row r="5" spans="1:61" ht="20.100000000000001" customHeight="1" x14ac:dyDescent="0.2">
      <c r="B5" s="120"/>
      <c r="C5" s="120" t="s">
        <v>11</v>
      </c>
      <c r="D5" s="120"/>
      <c r="E5" s="120" t="s">
        <v>10</v>
      </c>
      <c r="F5" s="120"/>
      <c r="G5" s="120" t="s">
        <v>4</v>
      </c>
      <c r="H5" s="120"/>
      <c r="I5" s="120" t="s">
        <v>11</v>
      </c>
      <c r="J5" s="120"/>
      <c r="K5" s="120" t="s">
        <v>10</v>
      </c>
      <c r="L5" s="120"/>
      <c r="M5" s="120" t="s">
        <v>4</v>
      </c>
      <c r="N5" s="120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</row>
    <row r="6" spans="1:61" ht="20.100000000000001" customHeight="1" x14ac:dyDescent="0.2">
      <c r="B6" s="120"/>
      <c r="C6" s="74" t="s">
        <v>34</v>
      </c>
      <c r="D6" s="74" t="s">
        <v>35</v>
      </c>
      <c r="E6" s="74" t="s">
        <v>34</v>
      </c>
      <c r="F6" s="74" t="s">
        <v>35</v>
      </c>
      <c r="G6" s="74" t="s">
        <v>34</v>
      </c>
      <c r="H6" s="74" t="s">
        <v>35</v>
      </c>
      <c r="I6" s="74" t="s">
        <v>34</v>
      </c>
      <c r="J6" s="74" t="s">
        <v>35</v>
      </c>
      <c r="K6" s="74" t="s">
        <v>34</v>
      </c>
      <c r="L6" s="74" t="s">
        <v>35</v>
      </c>
      <c r="M6" s="74" t="s">
        <v>34</v>
      </c>
      <c r="N6" s="74" t="s">
        <v>35</v>
      </c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</row>
    <row r="7" spans="1:61" ht="20.100000000000001" customHeight="1" x14ac:dyDescent="0.3">
      <c r="B7" s="60" t="s">
        <v>3</v>
      </c>
      <c r="C7" s="76">
        <v>62.655113668955302</v>
      </c>
      <c r="D7" s="27">
        <v>9.2314479165950605</v>
      </c>
      <c r="E7" s="76">
        <v>23.4199820443291</v>
      </c>
      <c r="F7" s="27">
        <v>17.606856132859701</v>
      </c>
      <c r="G7" s="76">
        <v>86.075095713284398</v>
      </c>
      <c r="H7" s="27">
        <v>8.2525206947562655</v>
      </c>
      <c r="I7" s="76">
        <v>83.177172073482197</v>
      </c>
      <c r="J7" s="27">
        <v>7.1459688632139002</v>
      </c>
      <c r="K7" s="76">
        <v>65.321471193218102</v>
      </c>
      <c r="L7" s="27">
        <v>13.1025740911408</v>
      </c>
      <c r="M7" s="76">
        <v>148.4986432667003</v>
      </c>
      <c r="N7" s="27">
        <v>7.0170765889937412</v>
      </c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</row>
    <row r="8" spans="1:61" ht="20.100000000000001" customHeight="1" x14ac:dyDescent="0.3">
      <c r="B8" s="61" t="s">
        <v>0</v>
      </c>
      <c r="C8" s="76">
        <v>48.940189663848997</v>
      </c>
      <c r="D8" s="27">
        <v>9.3142365560340199</v>
      </c>
      <c r="E8" s="76">
        <v>16.793959216955098</v>
      </c>
      <c r="F8" s="27">
        <v>18.400151386236498</v>
      </c>
      <c r="G8" s="76">
        <v>65.734148880804099</v>
      </c>
      <c r="H8" s="27">
        <v>8.3777971925315118</v>
      </c>
      <c r="I8" s="76">
        <v>62.292903442408999</v>
      </c>
      <c r="J8" s="27">
        <v>7.1924768184118806</v>
      </c>
      <c r="K8" s="76">
        <v>49.873767150914503</v>
      </c>
      <c r="L8" s="27">
        <v>13.0839473897336</v>
      </c>
      <c r="M8" s="76">
        <v>112.1666705933235</v>
      </c>
      <c r="N8" s="27">
        <v>7.0569351634945283</v>
      </c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</row>
    <row r="9" spans="1:61" ht="20.100000000000001" customHeight="1" x14ac:dyDescent="0.3">
      <c r="B9" s="19" t="s">
        <v>7</v>
      </c>
      <c r="C9" s="75">
        <v>3.4190868473084199</v>
      </c>
      <c r="D9" s="2">
        <v>17.951942304717498</v>
      </c>
      <c r="E9" s="75">
        <v>1.17840961634996</v>
      </c>
      <c r="F9" s="2">
        <v>25.2988461505274</v>
      </c>
      <c r="G9" s="75">
        <v>4.5974964636583797</v>
      </c>
      <c r="H9" s="2">
        <v>14.842054536440935</v>
      </c>
      <c r="I9" s="75">
        <v>7.9406277573627602</v>
      </c>
      <c r="J9" s="2">
        <v>9.1955561347940105</v>
      </c>
      <c r="K9" s="75">
        <v>4.7463564048888003</v>
      </c>
      <c r="L9" s="2">
        <v>17.4296905876081</v>
      </c>
      <c r="M9" s="75">
        <v>12.68698416225156</v>
      </c>
      <c r="N9" s="2">
        <v>8.697326378848329</v>
      </c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</row>
    <row r="10" spans="1:61" ht="20.100000000000001" customHeight="1" x14ac:dyDescent="0.3">
      <c r="B10" s="19" t="s">
        <v>8</v>
      </c>
      <c r="C10" s="75">
        <v>1.0895861535090001</v>
      </c>
      <c r="D10" s="2">
        <v>14.8494534667678</v>
      </c>
      <c r="E10" s="75">
        <v>0.321737425372363</v>
      </c>
      <c r="F10" s="2">
        <v>29.152226610504499</v>
      </c>
      <c r="G10" s="75">
        <v>1.4113235788813632</v>
      </c>
      <c r="H10" s="2">
        <v>13.251243430563289</v>
      </c>
      <c r="I10" s="75">
        <v>3.1528480031691601</v>
      </c>
      <c r="J10" s="2">
        <v>12.8676185582628</v>
      </c>
      <c r="K10" s="75">
        <v>1.5734446490972001</v>
      </c>
      <c r="L10" s="2">
        <v>15.754301836554299</v>
      </c>
      <c r="M10" s="75">
        <v>4.72629265226636</v>
      </c>
      <c r="N10" s="2">
        <v>10.059325585235559</v>
      </c>
      <c r="AC10" s="85"/>
      <c r="AD10" s="85">
        <v>1</v>
      </c>
      <c r="AE10" s="85">
        <v>1</v>
      </c>
      <c r="AF10" s="85" t="str">
        <f>INDEX(B$9:B$16,MATCH(AE10,AD$10:AD$17,0))</f>
        <v>North West England</v>
      </c>
      <c r="AG10" s="85">
        <f>VLOOKUP($AF10,$B$9:$N$22,6,FALSE)</f>
        <v>4.5974964636583797</v>
      </c>
      <c r="AH10" s="85">
        <f>VLOOKUP($AF10,B$9:N$22,12,FALSE)</f>
        <v>12.68698416225156</v>
      </c>
      <c r="AI10" s="85">
        <f>VLOOKUP($AF10,$B$30:$N$43,6,FALSE)</f>
        <v>1.2197493774367705</v>
      </c>
      <c r="AJ10" s="85"/>
      <c r="AK10" s="85"/>
      <c r="AL10" s="85"/>
      <c r="AM10" s="85"/>
      <c r="AN10" s="85">
        <v>0</v>
      </c>
      <c r="AO10" s="85"/>
      <c r="AP10" s="87"/>
      <c r="AQ10" s="85">
        <v>1</v>
      </c>
      <c r="AR10" s="85" t="str">
        <f>INDEX(B$9:B$16,MATCH(AE10,AQ$10:AQ$17,0))</f>
        <v>North West England</v>
      </c>
      <c r="AS10" s="85">
        <f>VLOOKUP($AR10,$B$9:$N$22,2,FALSE)</f>
        <v>3.4190868473084199</v>
      </c>
      <c r="AT10" s="85">
        <f>VLOOKUP($AR10,$B$9:$N$22,8,FALSE)</f>
        <v>7.9406277573627602</v>
      </c>
      <c r="AU10" s="85">
        <f>VLOOKUP($AR10,$B$30:$N$43,2,FALSE)</f>
        <v>1.1526158245871601</v>
      </c>
      <c r="AV10" s="85"/>
      <c r="AW10" s="85"/>
      <c r="AX10" s="85"/>
      <c r="AY10" s="87"/>
      <c r="AZ10" s="85">
        <v>1</v>
      </c>
      <c r="BA10" s="85" t="str">
        <f>INDEX(B$9:B$16,MATCH(AE10,AZ$10:AZ$17,0))</f>
        <v>North West England</v>
      </c>
      <c r="BB10" s="85">
        <f>VLOOKUP($BA10,$B$9:$N$22,4,FALSE)</f>
        <v>1.17840961634996</v>
      </c>
      <c r="BC10" s="85">
        <f>VLOOKUP($BA10,$B$9:$N$22,10,FALSE)</f>
        <v>4.7463564048888003</v>
      </c>
      <c r="BD10" s="85">
        <f>VLOOKUP($BA10,$B$30:$N$43,4,FALSE)</f>
        <v>6.7133552849610395E-2</v>
      </c>
      <c r="BE10" s="85"/>
      <c r="BF10" s="85"/>
      <c r="BG10" s="85"/>
      <c r="BH10" s="85"/>
      <c r="BI10" s="85"/>
    </row>
    <row r="11" spans="1:61" ht="20.100000000000001" customHeight="1" x14ac:dyDescent="0.3">
      <c r="B11" s="19" t="s">
        <v>24</v>
      </c>
      <c r="C11" s="75">
        <v>4.0104835957120297</v>
      </c>
      <c r="D11" s="2">
        <v>17.164996734486401</v>
      </c>
      <c r="E11" s="75">
        <v>1.3508504814712201</v>
      </c>
      <c r="F11" s="2">
        <v>16.599143998189501</v>
      </c>
      <c r="G11" s="75">
        <v>5.3613340771832494</v>
      </c>
      <c r="H11" s="2">
        <v>13.504058108026474</v>
      </c>
      <c r="I11" s="75">
        <v>4.5138262681812202</v>
      </c>
      <c r="J11" s="2">
        <v>12.923242935740999</v>
      </c>
      <c r="K11" s="75">
        <v>1.9614795594204699</v>
      </c>
      <c r="L11" s="2">
        <v>21.019061160462499</v>
      </c>
      <c r="M11" s="75">
        <v>6.4753058276016899</v>
      </c>
      <c r="N11" s="2">
        <v>11.031476160407733</v>
      </c>
      <c r="AC11" s="85"/>
      <c r="AD11" s="85">
        <v>2</v>
      </c>
      <c r="AE11" s="85">
        <v>2</v>
      </c>
      <c r="AF11" s="85" t="str">
        <f t="shared" ref="AF11:AF17" si="2">INDEX(B$9:B$16,MATCH(AE11,AD$10:AD$17,0))</f>
        <v>North East England</v>
      </c>
      <c r="AG11" s="85">
        <f t="shared" ref="AG11:AG22" si="3">VLOOKUP($AF11,B$9:N$22,6,FALSE)</f>
        <v>1.4113235788813632</v>
      </c>
      <c r="AH11" s="85">
        <f t="shared" ref="AH11:AH22" si="4">VLOOKUP($AF11,B$9:N$22,12,FALSE)</f>
        <v>4.72629265226636</v>
      </c>
      <c r="AI11" s="85">
        <f t="shared" ref="AI11:AI17" si="5">VLOOKUP($AF11,$B$30:$N$43,6,FALSE)</f>
        <v>0.48107618284971032</v>
      </c>
      <c r="AJ11" s="85"/>
      <c r="AK11" s="85"/>
      <c r="AL11" s="85"/>
      <c r="AM11" s="85"/>
      <c r="AN11" s="85">
        <v>0</v>
      </c>
      <c r="AO11" s="85"/>
      <c r="AP11" s="87"/>
      <c r="AQ11" s="85">
        <v>2</v>
      </c>
      <c r="AR11" s="85" t="str">
        <f t="shared" ref="AR11:AR17" si="6">INDEX(B$9:B$16,MATCH(AE11,AQ$10:AQ$17,0))</f>
        <v>North East England</v>
      </c>
      <c r="AS11" s="85">
        <f t="shared" ref="AS11:AS22" si="7">VLOOKUP($AR11,$B$9:$N$22,2,FALSE)</f>
        <v>1.0895861535090001</v>
      </c>
      <c r="AT11" s="85">
        <f t="shared" ref="AT11:AT22" si="8">VLOOKUP($AR11,$B$9:$N$22,8,FALSE)</f>
        <v>3.1528480031691601</v>
      </c>
      <c r="AU11" s="85">
        <f t="shared" ref="AU11:AU22" si="9">VLOOKUP($AR11,$B$30:$N$43,2,FALSE)</f>
        <v>0.46585147479545602</v>
      </c>
      <c r="AV11" s="85"/>
      <c r="AW11" s="85"/>
      <c r="AX11" s="85"/>
      <c r="AY11" s="87"/>
      <c r="AZ11" s="85">
        <v>2</v>
      </c>
      <c r="BA11" s="85" t="str">
        <f t="shared" ref="BA11:BA17" si="10">INDEX(B$9:B$16,MATCH(AE11,AZ$10:AZ$17,0))</f>
        <v>North East England</v>
      </c>
      <c r="BB11" s="85">
        <f t="shared" ref="BB11:BB22" si="11">VLOOKUP($BA11,$B$9:$N$22,4,FALSE)</f>
        <v>0.321737425372363</v>
      </c>
      <c r="BC11" s="85">
        <f t="shared" ref="BC11:BC22" si="12">VLOOKUP($BA11,$B$9:$N$22,10,FALSE)</f>
        <v>1.5734446490972001</v>
      </c>
      <c r="BD11" s="85">
        <f t="shared" ref="BD11:BD22" si="13">VLOOKUP($BA11,$B$30:$N$43,4,FALSE)</f>
        <v>1.5224708054254301E-2</v>
      </c>
      <c r="BE11" s="85"/>
      <c r="BF11" s="85"/>
      <c r="BG11" s="85"/>
      <c r="BH11" s="85"/>
      <c r="BI11" s="85"/>
    </row>
    <row r="12" spans="1:61" ht="20.100000000000001" customHeight="1" x14ac:dyDescent="0.3">
      <c r="B12" s="19" t="s">
        <v>9</v>
      </c>
      <c r="C12" s="75">
        <v>6.3518221844545693</v>
      </c>
      <c r="D12" s="2">
        <v>11.026945545377099</v>
      </c>
      <c r="E12" s="75">
        <v>1.6928583988702</v>
      </c>
      <c r="F12" s="2">
        <v>24.760463583226201</v>
      </c>
      <c r="G12" s="75">
        <v>8.0446805833247694</v>
      </c>
      <c r="H12" s="2">
        <v>10.146514397383331</v>
      </c>
      <c r="I12" s="75">
        <v>7.9615587186195302</v>
      </c>
      <c r="J12" s="2">
        <v>9.378714665431561</v>
      </c>
      <c r="K12" s="75">
        <v>6.0375686101086501</v>
      </c>
      <c r="L12" s="2">
        <v>15.8689421896059</v>
      </c>
      <c r="M12" s="75">
        <v>13.99912732872818</v>
      </c>
      <c r="N12" s="2">
        <v>8.6769840404167855</v>
      </c>
      <c r="AC12" s="85"/>
      <c r="AD12" s="85">
        <v>3</v>
      </c>
      <c r="AE12" s="85">
        <v>3</v>
      </c>
      <c r="AF12" s="85" t="str">
        <f t="shared" si="2"/>
        <v>Yorkshire and the Humber</v>
      </c>
      <c r="AG12" s="85">
        <f t="shared" si="3"/>
        <v>5.3613340771832494</v>
      </c>
      <c r="AH12" s="85">
        <f t="shared" si="4"/>
        <v>6.4753058276016899</v>
      </c>
      <c r="AI12" s="85">
        <f t="shared" si="5"/>
        <v>0.85821168756321109</v>
      </c>
      <c r="AJ12" s="85"/>
      <c r="AK12" s="85"/>
      <c r="AL12" s="85"/>
      <c r="AM12" s="85"/>
      <c r="AN12" s="85">
        <v>0</v>
      </c>
      <c r="AO12" s="85"/>
      <c r="AP12" s="87"/>
      <c r="AQ12" s="85">
        <v>3</v>
      </c>
      <c r="AR12" s="85" t="str">
        <f t="shared" si="6"/>
        <v>Yorkshire and the Humber</v>
      </c>
      <c r="AS12" s="85">
        <f t="shared" si="7"/>
        <v>4.0104835957120297</v>
      </c>
      <c r="AT12" s="85">
        <f t="shared" si="8"/>
        <v>4.5138262681812202</v>
      </c>
      <c r="AU12" s="85">
        <f t="shared" si="9"/>
        <v>0.83465458100548195</v>
      </c>
      <c r="AV12" s="85"/>
      <c r="AW12" s="85"/>
      <c r="AX12" s="85"/>
      <c r="AY12" s="87"/>
      <c r="AZ12" s="85">
        <v>3</v>
      </c>
      <c r="BA12" s="85" t="str">
        <f t="shared" si="10"/>
        <v>Yorkshire and the Humber</v>
      </c>
      <c r="BB12" s="85">
        <f t="shared" si="11"/>
        <v>1.3508504814712201</v>
      </c>
      <c r="BC12" s="85">
        <f t="shared" si="12"/>
        <v>1.9614795594204699</v>
      </c>
      <c r="BD12" s="85">
        <f t="shared" si="13"/>
        <v>2.35571065577291E-2</v>
      </c>
      <c r="BE12" s="85"/>
      <c r="BF12" s="85"/>
      <c r="BG12" s="85"/>
      <c r="BH12" s="85"/>
      <c r="BI12" s="85"/>
    </row>
    <row r="13" spans="1:61" ht="20.100000000000001" customHeight="1" x14ac:dyDescent="0.3">
      <c r="B13" s="19" t="s">
        <v>18</v>
      </c>
      <c r="C13" s="75">
        <v>6.2804940148577701</v>
      </c>
      <c r="D13" s="2">
        <v>11.743955739476201</v>
      </c>
      <c r="E13" s="75">
        <v>4.1618790538584403</v>
      </c>
      <c r="F13" s="2">
        <v>25.286738193881604</v>
      </c>
      <c r="G13" s="75">
        <v>10.442373068716211</v>
      </c>
      <c r="H13" s="2">
        <v>12.306936066522463</v>
      </c>
      <c r="I13" s="75">
        <v>6.8966558999335605</v>
      </c>
      <c r="J13" s="2">
        <v>10.108024194527401</v>
      </c>
      <c r="K13" s="75">
        <v>11.9264192601554</v>
      </c>
      <c r="L13" s="2">
        <v>12.3774435546074</v>
      </c>
      <c r="M13" s="75">
        <v>18.823075160088962</v>
      </c>
      <c r="N13" s="2">
        <v>8.6729282331710831</v>
      </c>
      <c r="AC13" s="85"/>
      <c r="AD13" s="85">
        <v>4</v>
      </c>
      <c r="AE13" s="85">
        <v>4</v>
      </c>
      <c r="AF13" s="85" t="str">
        <f t="shared" si="2"/>
        <v>East Midlands</v>
      </c>
      <c r="AG13" s="85">
        <f t="shared" si="3"/>
        <v>8.0446805833247694</v>
      </c>
      <c r="AH13" s="85">
        <f t="shared" si="4"/>
        <v>13.99912732872818</v>
      </c>
      <c r="AI13" s="85">
        <f t="shared" si="5"/>
        <v>1.7429768201795841</v>
      </c>
      <c r="AJ13" s="85"/>
      <c r="AK13" s="85"/>
      <c r="AL13" s="85"/>
      <c r="AM13" s="85"/>
      <c r="AN13" s="85">
        <v>0</v>
      </c>
      <c r="AO13" s="85"/>
      <c r="AP13" s="87"/>
      <c r="AQ13" s="85">
        <v>4</v>
      </c>
      <c r="AR13" s="85" t="str">
        <f t="shared" si="6"/>
        <v>East Midlands</v>
      </c>
      <c r="AS13" s="85">
        <f t="shared" si="7"/>
        <v>6.3518221844545693</v>
      </c>
      <c r="AT13" s="85">
        <f t="shared" si="8"/>
        <v>7.9615587186195302</v>
      </c>
      <c r="AU13" s="85">
        <f t="shared" si="9"/>
        <v>1.5640255156712501</v>
      </c>
      <c r="AV13" s="85"/>
      <c r="AW13" s="85"/>
      <c r="AX13" s="85"/>
      <c r="AY13" s="87"/>
      <c r="AZ13" s="85">
        <v>4</v>
      </c>
      <c r="BA13" s="85" t="str">
        <f t="shared" si="10"/>
        <v>East Midlands</v>
      </c>
      <c r="BB13" s="85">
        <f t="shared" si="11"/>
        <v>1.6928583988702</v>
      </c>
      <c r="BC13" s="85">
        <f t="shared" si="12"/>
        <v>6.0375686101086501</v>
      </c>
      <c r="BD13" s="85">
        <f t="shared" si="13"/>
        <v>0.17895130450833399</v>
      </c>
      <c r="BE13" s="85"/>
      <c r="BF13" s="85"/>
      <c r="BG13" s="85"/>
      <c r="BH13" s="85"/>
      <c r="BI13" s="85"/>
    </row>
    <row r="14" spans="1:61" ht="20.100000000000001" customHeight="1" x14ac:dyDescent="0.3">
      <c r="B14" s="19" t="s">
        <v>12</v>
      </c>
      <c r="C14" s="75">
        <v>9.5375351658311001</v>
      </c>
      <c r="D14" s="2">
        <v>12.3610060080408</v>
      </c>
      <c r="E14" s="75">
        <v>4.71182297699416</v>
      </c>
      <c r="F14" s="2">
        <v>20.005937806775499</v>
      </c>
      <c r="G14" s="75">
        <v>14.24935814282526</v>
      </c>
      <c r="H14" s="2">
        <v>10.59317274868299</v>
      </c>
      <c r="I14" s="75">
        <v>12.0565893121677</v>
      </c>
      <c r="J14" s="2">
        <v>10.986314963183599</v>
      </c>
      <c r="K14" s="75">
        <v>14.859765949836101</v>
      </c>
      <c r="L14" s="2">
        <v>14.529347961888901</v>
      </c>
      <c r="M14" s="75">
        <v>26.916355262003801</v>
      </c>
      <c r="N14" s="2">
        <v>9.4104941076755253</v>
      </c>
      <c r="AC14" s="85"/>
      <c r="AD14" s="85">
        <v>5</v>
      </c>
      <c r="AE14" s="85">
        <v>5</v>
      </c>
      <c r="AF14" s="85" t="str">
        <f t="shared" si="2"/>
        <v>East England</v>
      </c>
      <c r="AG14" s="85">
        <f t="shared" si="3"/>
        <v>10.442373068716211</v>
      </c>
      <c r="AH14" s="85">
        <f t="shared" si="4"/>
        <v>18.823075160088962</v>
      </c>
      <c r="AI14" s="85">
        <f t="shared" si="5"/>
        <v>2.2503154477464893</v>
      </c>
      <c r="AJ14" s="85"/>
      <c r="AK14" s="85"/>
      <c r="AL14" s="85"/>
      <c r="AM14" s="85"/>
      <c r="AN14" s="85">
        <v>0</v>
      </c>
      <c r="AO14" s="85"/>
      <c r="AP14" s="87"/>
      <c r="AQ14" s="85">
        <v>5</v>
      </c>
      <c r="AR14" s="85" t="str">
        <f t="shared" si="6"/>
        <v>East England</v>
      </c>
      <c r="AS14" s="85">
        <f t="shared" si="7"/>
        <v>6.2804940148577701</v>
      </c>
      <c r="AT14" s="85">
        <f t="shared" si="8"/>
        <v>6.8966558999335605</v>
      </c>
      <c r="AU14" s="85">
        <f t="shared" si="9"/>
        <v>2.0886836630772501</v>
      </c>
      <c r="AV14" s="85"/>
      <c r="AW14" s="85"/>
      <c r="AX14" s="85"/>
      <c r="AY14" s="87"/>
      <c r="AZ14" s="85">
        <v>5</v>
      </c>
      <c r="BA14" s="85" t="str">
        <f t="shared" si="10"/>
        <v>East England</v>
      </c>
      <c r="BB14" s="85">
        <f t="shared" si="11"/>
        <v>4.1618790538584403</v>
      </c>
      <c r="BC14" s="85">
        <f t="shared" si="12"/>
        <v>11.9264192601554</v>
      </c>
      <c r="BD14" s="85">
        <f t="shared" si="13"/>
        <v>0.161631784669239</v>
      </c>
      <c r="BE14" s="85"/>
      <c r="BF14" s="85"/>
      <c r="BG14" s="85"/>
      <c r="BH14" s="85"/>
      <c r="BI14" s="85"/>
    </row>
    <row r="15" spans="1:61" ht="20.100000000000001" customHeight="1" x14ac:dyDescent="0.3">
      <c r="B15" s="19" t="s">
        <v>5</v>
      </c>
      <c r="C15" s="75">
        <v>12.142157779435699</v>
      </c>
      <c r="D15" s="2">
        <v>11.1341989437966</v>
      </c>
      <c r="E15" s="75">
        <v>1.7458081091953901</v>
      </c>
      <c r="F15" s="2">
        <v>26.122345507460999</v>
      </c>
      <c r="G15" s="75">
        <v>13.88796588863109</v>
      </c>
      <c r="H15" s="2">
        <v>10.273491042077231</v>
      </c>
      <c r="I15" s="75">
        <v>12.817718475002101</v>
      </c>
      <c r="J15" s="2">
        <v>10.8357837386804</v>
      </c>
      <c r="K15" s="75">
        <v>4.5713983882684799</v>
      </c>
      <c r="L15" s="2">
        <v>28.0995216136441</v>
      </c>
      <c r="M15" s="75">
        <v>17.38911686327058</v>
      </c>
      <c r="N15" s="2">
        <v>10.879495707148623</v>
      </c>
      <c r="AC15" s="85"/>
      <c r="AD15" s="85">
        <v>6</v>
      </c>
      <c r="AE15" s="85">
        <v>6</v>
      </c>
      <c r="AF15" s="85" t="str">
        <f t="shared" si="2"/>
        <v>South East and London</v>
      </c>
      <c r="AG15" s="85">
        <f t="shared" si="3"/>
        <v>14.24935814282526</v>
      </c>
      <c r="AH15" s="85">
        <f t="shared" si="4"/>
        <v>26.916355262003801</v>
      </c>
      <c r="AI15" s="85">
        <f t="shared" si="5"/>
        <v>2.3243413496414731</v>
      </c>
      <c r="AJ15" s="85"/>
      <c r="AK15" s="85"/>
      <c r="AL15" s="85"/>
      <c r="AM15" s="85"/>
      <c r="AN15" s="85">
        <v>0</v>
      </c>
      <c r="AO15" s="85"/>
      <c r="AP15" s="87"/>
      <c r="AQ15" s="85">
        <v>6</v>
      </c>
      <c r="AR15" s="85" t="str">
        <f t="shared" si="6"/>
        <v>South East and London</v>
      </c>
      <c r="AS15" s="85">
        <f t="shared" si="7"/>
        <v>9.5375351658311001</v>
      </c>
      <c r="AT15" s="85">
        <f t="shared" si="8"/>
        <v>12.0565893121677</v>
      </c>
      <c r="AU15" s="85">
        <f t="shared" si="9"/>
        <v>2.1515088523871801</v>
      </c>
      <c r="AV15" s="85"/>
      <c r="AW15" s="85"/>
      <c r="AX15" s="85"/>
      <c r="AY15" s="87"/>
      <c r="AZ15" s="85">
        <v>6</v>
      </c>
      <c r="BA15" s="85" t="str">
        <f t="shared" si="10"/>
        <v>South East and London</v>
      </c>
      <c r="BB15" s="85">
        <f t="shared" si="11"/>
        <v>4.71182297699416</v>
      </c>
      <c r="BC15" s="85">
        <f t="shared" si="12"/>
        <v>14.859765949836101</v>
      </c>
      <c r="BD15" s="85">
        <f t="shared" si="13"/>
        <v>0.172832497254293</v>
      </c>
      <c r="BE15" s="85"/>
      <c r="BF15" s="85"/>
      <c r="BG15" s="85"/>
      <c r="BH15" s="85"/>
      <c r="BI15" s="85"/>
    </row>
    <row r="16" spans="1:61" ht="20.100000000000001" customHeight="1" x14ac:dyDescent="0.3">
      <c r="B16" s="19" t="s">
        <v>6</v>
      </c>
      <c r="C16" s="75">
        <v>6.1090239227404703</v>
      </c>
      <c r="D16" s="2">
        <v>13.0329398368331</v>
      </c>
      <c r="E16" s="75">
        <v>1.6305931548434101</v>
      </c>
      <c r="F16" s="2">
        <v>18.6574745643093</v>
      </c>
      <c r="G16" s="75">
        <v>7.7396170775838806</v>
      </c>
      <c r="H16" s="2">
        <v>11.012553931441511</v>
      </c>
      <c r="I16" s="75">
        <v>6.9530790079729901</v>
      </c>
      <c r="J16" s="2">
        <v>16.151794813732103</v>
      </c>
      <c r="K16" s="75">
        <v>4.1973343291393501</v>
      </c>
      <c r="L16" s="2">
        <v>16.396668214437199</v>
      </c>
      <c r="M16" s="75">
        <v>11.15041333711234</v>
      </c>
      <c r="N16" s="2">
        <v>11.812571487098765</v>
      </c>
      <c r="AC16" s="85"/>
      <c r="AD16" s="85">
        <v>7</v>
      </c>
      <c r="AE16" s="85">
        <v>7</v>
      </c>
      <c r="AF16" s="85" t="str">
        <f t="shared" si="2"/>
        <v>South West England</v>
      </c>
      <c r="AG16" s="85">
        <f t="shared" si="3"/>
        <v>13.88796588863109</v>
      </c>
      <c r="AH16" s="85">
        <f t="shared" si="4"/>
        <v>17.38911686327058</v>
      </c>
      <c r="AI16" s="85">
        <f t="shared" si="5"/>
        <v>3.4358002396070915</v>
      </c>
      <c r="AJ16" s="85"/>
      <c r="AK16" s="85"/>
      <c r="AL16" s="85"/>
      <c r="AM16" s="85"/>
      <c r="AN16" s="85">
        <v>0</v>
      </c>
      <c r="AO16" s="85"/>
      <c r="AP16" s="87"/>
      <c r="AQ16" s="85">
        <v>7</v>
      </c>
      <c r="AR16" s="85" t="str">
        <f t="shared" si="6"/>
        <v>South West England</v>
      </c>
      <c r="AS16" s="85">
        <f t="shared" si="7"/>
        <v>12.142157779435699</v>
      </c>
      <c r="AT16" s="85">
        <f t="shared" si="8"/>
        <v>12.817718475002101</v>
      </c>
      <c r="AU16" s="85">
        <f t="shared" si="9"/>
        <v>3.3518915077952101</v>
      </c>
      <c r="AV16" s="85"/>
      <c r="AW16" s="85"/>
      <c r="AX16" s="85"/>
      <c r="AY16" s="87"/>
      <c r="AZ16" s="85">
        <v>7</v>
      </c>
      <c r="BA16" s="85" t="str">
        <f t="shared" si="10"/>
        <v>South West England</v>
      </c>
      <c r="BB16" s="85">
        <f t="shared" si="11"/>
        <v>1.7458081091953901</v>
      </c>
      <c r="BC16" s="85">
        <f t="shared" si="12"/>
        <v>4.5713983882684799</v>
      </c>
      <c r="BD16" s="85">
        <f t="shared" si="13"/>
        <v>8.3908731811881396E-2</v>
      </c>
      <c r="BE16" s="85"/>
      <c r="BF16" s="85"/>
      <c r="BG16" s="85"/>
      <c r="BH16" s="85"/>
      <c r="BI16" s="85"/>
    </row>
    <row r="17" spans="2:61" ht="20.100000000000001" customHeight="1" x14ac:dyDescent="0.3">
      <c r="B17" s="62" t="s">
        <v>2</v>
      </c>
      <c r="C17" s="76">
        <v>7.4568824287029001</v>
      </c>
      <c r="D17" s="27">
        <v>17.727459458514101</v>
      </c>
      <c r="E17" s="76">
        <v>1.77637607046477</v>
      </c>
      <c r="F17" s="27">
        <v>27.116598802402496</v>
      </c>
      <c r="G17" s="76">
        <v>9.2332584991676701</v>
      </c>
      <c r="H17" s="27">
        <v>15.237776123343982</v>
      </c>
      <c r="I17" s="76">
        <v>12.900721079713099</v>
      </c>
      <c r="J17" s="27">
        <v>16.6201013455821</v>
      </c>
      <c r="K17" s="76">
        <v>4.7817480128841297</v>
      </c>
      <c r="L17" s="27">
        <v>31.007149634352199</v>
      </c>
      <c r="M17" s="76">
        <v>17.682469092597231</v>
      </c>
      <c r="N17" s="27">
        <v>14.742464151743459</v>
      </c>
      <c r="AC17" s="85"/>
      <c r="AD17" s="85">
        <v>8</v>
      </c>
      <c r="AE17" s="85">
        <v>8</v>
      </c>
      <c r="AF17" s="85" t="str">
        <f t="shared" si="2"/>
        <v>West Midlands</v>
      </c>
      <c r="AG17" s="85">
        <f t="shared" si="3"/>
        <v>7.7396170775838806</v>
      </c>
      <c r="AH17" s="85">
        <f t="shared" si="4"/>
        <v>11.15041333711234</v>
      </c>
      <c r="AI17" s="85">
        <f t="shared" si="5"/>
        <v>2.2562847434608346</v>
      </c>
      <c r="AJ17" s="85"/>
      <c r="AK17" s="85"/>
      <c r="AL17" s="85"/>
      <c r="AM17" s="85"/>
      <c r="AN17" s="85">
        <v>0</v>
      </c>
      <c r="AO17" s="85"/>
      <c r="AP17" s="87"/>
      <c r="AQ17" s="85">
        <v>8</v>
      </c>
      <c r="AR17" s="85" t="str">
        <f t="shared" si="6"/>
        <v>West Midlands</v>
      </c>
      <c r="AS17" s="85">
        <f t="shared" si="7"/>
        <v>6.1090239227404703</v>
      </c>
      <c r="AT17" s="85">
        <f t="shared" si="8"/>
        <v>6.9530790079729901</v>
      </c>
      <c r="AU17" s="85">
        <f t="shared" si="9"/>
        <v>2.1877049616777597</v>
      </c>
      <c r="AV17" s="85"/>
      <c r="AW17" s="85"/>
      <c r="AX17" s="85"/>
      <c r="AY17" s="87"/>
      <c r="AZ17" s="85">
        <v>8</v>
      </c>
      <c r="BA17" s="85" t="str">
        <f t="shared" si="10"/>
        <v>West Midlands</v>
      </c>
      <c r="BB17" s="85">
        <f t="shared" si="11"/>
        <v>1.6305931548434101</v>
      </c>
      <c r="BC17" s="85">
        <f t="shared" si="12"/>
        <v>4.1973343291393501</v>
      </c>
      <c r="BD17" s="85">
        <f t="shared" si="13"/>
        <v>6.8579781783074695E-2</v>
      </c>
      <c r="BE17" s="85"/>
      <c r="BF17" s="85"/>
      <c r="BG17" s="85"/>
      <c r="BH17" s="85"/>
      <c r="BI17" s="85"/>
    </row>
    <row r="18" spans="2:61" ht="20.100000000000001" customHeight="1" x14ac:dyDescent="0.3">
      <c r="B18" s="19" t="s">
        <v>13</v>
      </c>
      <c r="C18" s="75">
        <v>1.4367307437397601</v>
      </c>
      <c r="D18" s="2">
        <v>54.916318492952996</v>
      </c>
      <c r="E18" s="75">
        <v>0</v>
      </c>
      <c r="F18" s="2">
        <v>0</v>
      </c>
      <c r="G18" s="75">
        <v>1.4367307437397601</v>
      </c>
      <c r="H18" s="2">
        <v>54.916318492953224</v>
      </c>
      <c r="I18" s="75">
        <v>1.4371600765038899</v>
      </c>
      <c r="J18" s="2">
        <v>47.353625008239099</v>
      </c>
      <c r="K18" s="75">
        <v>0</v>
      </c>
      <c r="L18" s="2">
        <v>0</v>
      </c>
      <c r="M18" s="75">
        <v>1.4371600765038899</v>
      </c>
      <c r="N18" s="2">
        <v>47.35362500823927</v>
      </c>
      <c r="AC18" s="85"/>
      <c r="AD18" s="85">
        <v>1</v>
      </c>
      <c r="AE18" s="85">
        <v>1</v>
      </c>
      <c r="AF18" s="85" t="str">
        <f>INDEX(B$18:B$22,MATCH(AE18,AD$18:AD$22,0))</f>
        <v>North Scotland</v>
      </c>
      <c r="AG18" s="85">
        <f>VLOOKUP($AF18,B$9:N$22,6,FALSE)</f>
        <v>1.4367307437397601</v>
      </c>
      <c r="AH18" s="85">
        <f t="shared" si="4"/>
        <v>1.4371600765038899</v>
      </c>
      <c r="AI18" s="85">
        <f>VLOOKUP($AF18,B$30:N$43,6,FALSE)</f>
        <v>0.21303745734670901</v>
      </c>
      <c r="AJ18" s="85"/>
      <c r="AK18" s="85"/>
      <c r="AL18" s="85"/>
      <c r="AM18" s="85"/>
      <c r="AN18" s="85">
        <v>0</v>
      </c>
      <c r="AO18" s="85"/>
      <c r="AP18" s="87"/>
      <c r="AQ18" s="85">
        <v>1</v>
      </c>
      <c r="AR18" s="85" t="str">
        <f>INDEX(B$18:B$22,MATCH(AE18,AQ$18:AQ$22,0))</f>
        <v>North Scotland</v>
      </c>
      <c r="AS18" s="85">
        <f t="shared" si="7"/>
        <v>1.4367307437397601</v>
      </c>
      <c r="AT18" s="85">
        <f t="shared" si="8"/>
        <v>1.4371600765038899</v>
      </c>
      <c r="AU18" s="85">
        <f t="shared" si="9"/>
        <v>0.21303745734670901</v>
      </c>
      <c r="AV18" s="85"/>
      <c r="AW18" s="85"/>
      <c r="AX18" s="85"/>
      <c r="AY18" s="87"/>
      <c r="AZ18" s="85">
        <v>1</v>
      </c>
      <c r="BA18" s="85" t="str">
        <f>INDEX(B$18:B$22,MATCH(AE18,AZ$18:AZ$22,0))</f>
        <v>North Scotland</v>
      </c>
      <c r="BB18" s="85">
        <f t="shared" si="11"/>
        <v>0</v>
      </c>
      <c r="BC18" s="85">
        <f t="shared" si="12"/>
        <v>0</v>
      </c>
      <c r="BD18" s="85">
        <f t="shared" si="13"/>
        <v>0</v>
      </c>
      <c r="BE18" s="85"/>
      <c r="BF18" s="85"/>
      <c r="BG18" s="85"/>
      <c r="BH18" s="85"/>
      <c r="BI18" s="85"/>
    </row>
    <row r="19" spans="2:61" ht="20.100000000000001" customHeight="1" x14ac:dyDescent="0.3">
      <c r="B19" s="19" t="s">
        <v>14</v>
      </c>
      <c r="C19" s="75">
        <v>1.3663271886491599</v>
      </c>
      <c r="D19" s="2">
        <v>35.168353420574796</v>
      </c>
      <c r="E19" s="75">
        <v>0.27643944826073696</v>
      </c>
      <c r="F19" s="2">
        <v>64.054595200179904</v>
      </c>
      <c r="G19" s="75">
        <v>1.6427666369098968</v>
      </c>
      <c r="H19" s="2">
        <v>31.173175731366349</v>
      </c>
      <c r="I19" s="75">
        <v>2.3377347918698503</v>
      </c>
      <c r="J19" s="2">
        <v>38.938478632498104</v>
      </c>
      <c r="K19" s="75">
        <v>0.82358498386589896</v>
      </c>
      <c r="L19" s="2">
        <v>0.77271892749573801</v>
      </c>
      <c r="M19" s="75">
        <v>3.1613197757357492</v>
      </c>
      <c r="N19" s="2">
        <v>35.133445139915466</v>
      </c>
      <c r="AC19" s="85"/>
      <c r="AD19" s="85">
        <v>2</v>
      </c>
      <c r="AE19" s="85">
        <v>2</v>
      </c>
      <c r="AF19" s="85" t="str">
        <f t="shared" ref="AF19:AF22" si="14">INDEX(B$18:B$22,MATCH(AE19,AD$18:AD$22,0))</f>
        <v>North East Scotland</v>
      </c>
      <c r="AG19" s="85">
        <f t="shared" si="3"/>
        <v>1.6427666369098968</v>
      </c>
      <c r="AH19" s="85">
        <f t="shared" si="4"/>
        <v>3.1613197757357492</v>
      </c>
      <c r="AI19" s="85">
        <f t="shared" ref="AI19:AI22" si="15">VLOOKUP($AF19,B$30:N$43,6,FALSE)</f>
        <v>0.32982650881239856</v>
      </c>
      <c r="AJ19" s="85" t="str">
        <f>B23</f>
        <v>Wales</v>
      </c>
      <c r="AK19" s="86">
        <f>G23</f>
        <v>11.107688333312529</v>
      </c>
      <c r="AL19" s="86">
        <f>M23</f>
        <v>18.649503580779591</v>
      </c>
      <c r="AM19" s="86">
        <f>G44</f>
        <v>3.5825043132171466</v>
      </c>
      <c r="AN19" s="85">
        <v>0</v>
      </c>
      <c r="AO19" s="85">
        <v>0</v>
      </c>
      <c r="AP19" s="87"/>
      <c r="AQ19" s="85">
        <v>2</v>
      </c>
      <c r="AR19" s="85" t="str">
        <f t="shared" ref="AR19:AR22" si="16">INDEX(B$18:B$22,MATCH(AE19,AQ$18:AQ$22,0))</f>
        <v>North East Scotland</v>
      </c>
      <c r="AS19" s="85">
        <f t="shared" si="7"/>
        <v>1.3663271886491599</v>
      </c>
      <c r="AT19" s="85">
        <f t="shared" si="8"/>
        <v>2.3377347918698503</v>
      </c>
      <c r="AU19" s="85">
        <f t="shared" si="9"/>
        <v>0.32082997871096003</v>
      </c>
      <c r="AV19" s="85" t="str">
        <f>B23</f>
        <v>Wales</v>
      </c>
      <c r="AW19" s="86">
        <f>C23</f>
        <v>6.2580415764033992</v>
      </c>
      <c r="AX19" s="86">
        <f>I23</f>
        <v>7.9835475513600906</v>
      </c>
      <c r="AY19" s="87">
        <f>C44</f>
        <v>2.8888321515255404</v>
      </c>
      <c r="AZ19" s="85">
        <v>2</v>
      </c>
      <c r="BA19" s="85" t="str">
        <f t="shared" ref="BA19:BA22" si="17">INDEX(B$18:B$22,MATCH(AE19,AZ$18:AZ$22,0))</f>
        <v>North East Scotland</v>
      </c>
      <c r="BB19" s="85">
        <f t="shared" si="11"/>
        <v>0.27643944826073696</v>
      </c>
      <c r="BC19" s="85">
        <f t="shared" si="12"/>
        <v>0.82358498386589896</v>
      </c>
      <c r="BD19" s="85">
        <f t="shared" si="13"/>
        <v>8.9965301014385303E-3</v>
      </c>
      <c r="BE19" s="85" t="str">
        <f>B23</f>
        <v>Wales</v>
      </c>
      <c r="BF19" s="86">
        <f>E23</f>
        <v>4.8496467569091299</v>
      </c>
      <c r="BG19" s="86">
        <f>K23</f>
        <v>10.665956029419499</v>
      </c>
      <c r="BH19" s="86">
        <f>E44</f>
        <v>0.69367216169160595</v>
      </c>
      <c r="BI19" s="85"/>
    </row>
    <row r="20" spans="2:61" ht="20.100000000000001" customHeight="1" x14ac:dyDescent="0.3">
      <c r="B20" s="19" t="s">
        <v>15</v>
      </c>
      <c r="C20" s="75">
        <v>1.42107317807212</v>
      </c>
      <c r="D20" s="2">
        <v>29.584636295099497</v>
      </c>
      <c r="E20" s="75">
        <v>0.39721544598897995</v>
      </c>
      <c r="F20" s="2">
        <v>41.563576298071496</v>
      </c>
      <c r="G20" s="75">
        <v>1.8182886240611</v>
      </c>
      <c r="H20" s="2">
        <v>24.840611575046669</v>
      </c>
      <c r="I20" s="75">
        <v>3.4624274075202401</v>
      </c>
      <c r="J20" s="2">
        <v>38.142815924060599</v>
      </c>
      <c r="K20" s="75">
        <v>0.85790623197396798</v>
      </c>
      <c r="L20" s="2">
        <v>49.752648801229199</v>
      </c>
      <c r="M20" s="75">
        <v>4.3203336394942085</v>
      </c>
      <c r="N20" s="2">
        <v>32.125505078615191</v>
      </c>
      <c r="AC20" s="85"/>
      <c r="AD20" s="85">
        <v>3</v>
      </c>
      <c r="AE20" s="85">
        <v>3</v>
      </c>
      <c r="AF20" s="85" t="str">
        <f t="shared" si="14"/>
        <v>East Scotland</v>
      </c>
      <c r="AG20" s="85">
        <f t="shared" si="3"/>
        <v>1.8182886240611</v>
      </c>
      <c r="AH20" s="85">
        <f t="shared" si="4"/>
        <v>4.3203336394942085</v>
      </c>
      <c r="AI20" s="85">
        <f t="shared" si="15"/>
        <v>0.4962870816480221</v>
      </c>
      <c r="AJ20" s="85" t="str">
        <f>B17</f>
        <v>Scotland</v>
      </c>
      <c r="AK20" s="86">
        <f>G17</f>
        <v>9.2332584991676701</v>
      </c>
      <c r="AL20" s="86">
        <f>M17</f>
        <v>17.682469092597231</v>
      </c>
      <c r="AM20" s="86">
        <f>G38</f>
        <v>2.4498912082126552</v>
      </c>
      <c r="AN20" s="85">
        <v>0</v>
      </c>
      <c r="AO20" s="85">
        <v>0</v>
      </c>
      <c r="AP20" s="87"/>
      <c r="AQ20" s="85">
        <v>3</v>
      </c>
      <c r="AR20" s="85" t="str">
        <f t="shared" si="16"/>
        <v>East Scotland</v>
      </c>
      <c r="AS20" s="85">
        <f t="shared" si="7"/>
        <v>1.42107317807212</v>
      </c>
      <c r="AT20" s="85">
        <f t="shared" si="8"/>
        <v>3.4624274075202401</v>
      </c>
      <c r="AU20" s="85">
        <f t="shared" si="9"/>
        <v>0.48154471804695098</v>
      </c>
      <c r="AV20" s="85" t="str">
        <f>B17</f>
        <v>Scotland</v>
      </c>
      <c r="AW20" s="86">
        <f>C17</f>
        <v>7.4568824287029001</v>
      </c>
      <c r="AX20" s="86">
        <f>I17</f>
        <v>12.900721079713099</v>
      </c>
      <c r="AY20" s="87">
        <f>C38</f>
        <v>2.28193670187451</v>
      </c>
      <c r="AZ20" s="85">
        <v>3</v>
      </c>
      <c r="BA20" s="85" t="str">
        <f t="shared" si="17"/>
        <v>East Scotland</v>
      </c>
      <c r="BB20" s="85">
        <f t="shared" si="11"/>
        <v>0.39721544598897995</v>
      </c>
      <c r="BC20" s="85">
        <f t="shared" si="12"/>
        <v>0.85790623197396798</v>
      </c>
      <c r="BD20" s="85">
        <f t="shared" si="13"/>
        <v>1.4742363601071101E-2</v>
      </c>
      <c r="BE20" s="85" t="str">
        <f>B17</f>
        <v>Scotland</v>
      </c>
      <c r="BF20" s="86">
        <f>E17</f>
        <v>1.77637607046477</v>
      </c>
      <c r="BG20" s="86">
        <f>K17</f>
        <v>4.7817480128841297</v>
      </c>
      <c r="BH20" s="86">
        <f>E38</f>
        <v>0.16795450633814499</v>
      </c>
      <c r="BI20" s="85"/>
    </row>
    <row r="21" spans="2:61" ht="20.100000000000001" customHeight="1" x14ac:dyDescent="0.3">
      <c r="B21" s="19" t="s">
        <v>16</v>
      </c>
      <c r="C21" s="75">
        <v>2.7008931125859399</v>
      </c>
      <c r="D21" s="2">
        <v>22.856187010981799</v>
      </c>
      <c r="E21" s="75">
        <v>0.857714411991089</v>
      </c>
      <c r="F21" s="2">
        <v>34.602110722829998</v>
      </c>
      <c r="G21" s="75">
        <v>3.5586075245770288</v>
      </c>
      <c r="H21" s="2">
        <v>19.247935814287924</v>
      </c>
      <c r="I21" s="75">
        <v>4.7053771927500305</v>
      </c>
      <c r="J21" s="2">
        <v>20.2072754412875</v>
      </c>
      <c r="K21" s="75">
        <v>2.34233139497191</v>
      </c>
      <c r="L21" s="2">
        <v>42.556000920708897</v>
      </c>
      <c r="M21" s="75">
        <v>7.0477085877219405</v>
      </c>
      <c r="N21" s="2">
        <v>19.546307446930523</v>
      </c>
      <c r="AC21" s="85"/>
      <c r="AD21" s="85">
        <v>4</v>
      </c>
      <c r="AE21" s="85">
        <v>4</v>
      </c>
      <c r="AF21" s="85" t="str">
        <f t="shared" si="14"/>
        <v>South Scotland</v>
      </c>
      <c r="AG21" s="85">
        <f t="shared" si="3"/>
        <v>3.5586075245770288</v>
      </c>
      <c r="AH21" s="85">
        <f t="shared" si="4"/>
        <v>7.0477085877219405</v>
      </c>
      <c r="AI21" s="85">
        <f t="shared" si="15"/>
        <v>1.2517961151186972</v>
      </c>
      <c r="AJ21" s="85" t="str">
        <f>B8</f>
        <v>England</v>
      </c>
      <c r="AK21" s="86">
        <f>G8</f>
        <v>65.734148880804099</v>
      </c>
      <c r="AL21" s="86">
        <f>M8</f>
        <v>112.1666705933235</v>
      </c>
      <c r="AM21" s="86">
        <f>G29</f>
        <v>14.568755848485116</v>
      </c>
      <c r="AN21" s="85">
        <v>0</v>
      </c>
      <c r="AO21" s="85">
        <v>0</v>
      </c>
      <c r="AP21" s="87"/>
      <c r="AQ21" s="85">
        <v>4</v>
      </c>
      <c r="AR21" s="85" t="str">
        <f t="shared" si="16"/>
        <v>South Scotland</v>
      </c>
      <c r="AS21" s="85">
        <f t="shared" si="7"/>
        <v>2.7008931125859399</v>
      </c>
      <c r="AT21" s="85">
        <f t="shared" si="8"/>
        <v>4.7053771927500305</v>
      </c>
      <c r="AU21" s="85">
        <f t="shared" si="9"/>
        <v>1.1315533859904101</v>
      </c>
      <c r="AV21" s="85" t="str">
        <f>B8</f>
        <v>England</v>
      </c>
      <c r="AW21" s="86">
        <f>C8</f>
        <v>48.940189663848997</v>
      </c>
      <c r="AX21" s="86">
        <f>I8</f>
        <v>62.292903442408999</v>
      </c>
      <c r="AY21" s="87">
        <f>C29</f>
        <v>13.7969363809967</v>
      </c>
      <c r="AZ21" s="85">
        <v>4</v>
      </c>
      <c r="BA21" s="85" t="str">
        <f t="shared" si="17"/>
        <v>South Scotland</v>
      </c>
      <c r="BB21" s="85">
        <f t="shared" si="11"/>
        <v>0.857714411991089</v>
      </c>
      <c r="BC21" s="85">
        <f t="shared" si="12"/>
        <v>2.34233139497191</v>
      </c>
      <c r="BD21" s="85">
        <f t="shared" si="13"/>
        <v>0.120242729128287</v>
      </c>
      <c r="BE21" s="85" t="str">
        <f>B8</f>
        <v>England</v>
      </c>
      <c r="BF21" s="86">
        <f>E8</f>
        <v>16.793959216955098</v>
      </c>
      <c r="BG21" s="86">
        <f>K8</f>
        <v>49.873767150914503</v>
      </c>
      <c r="BH21" s="86">
        <f>E29</f>
        <v>0.77181946748841601</v>
      </c>
      <c r="BI21" s="85"/>
    </row>
    <row r="22" spans="2:61" ht="20.100000000000001" customHeight="1" x14ac:dyDescent="0.3">
      <c r="B22" s="19" t="s">
        <v>17</v>
      </c>
      <c r="C22" s="75">
        <v>0.53185820565591801</v>
      </c>
      <c r="D22" s="2">
        <v>47.143238829027801</v>
      </c>
      <c r="E22" s="75">
        <v>0.245006764223967</v>
      </c>
      <c r="F22" s="2">
        <v>66.681810105425697</v>
      </c>
      <c r="G22" s="75">
        <v>0.77686496987988507</v>
      </c>
      <c r="H22" s="2">
        <v>38.522131032883244</v>
      </c>
      <c r="I22" s="75">
        <v>0.95802161106906703</v>
      </c>
      <c r="J22" s="2">
        <v>55.120605526038403</v>
      </c>
      <c r="K22" s="75">
        <v>0.75792540207235004</v>
      </c>
      <c r="L22" s="2">
        <v>85.580881243250801</v>
      </c>
      <c r="M22" s="75">
        <v>1.7159470131414172</v>
      </c>
      <c r="N22" s="2">
        <v>48.743564693350059</v>
      </c>
      <c r="AC22" s="85"/>
      <c r="AD22" s="85">
        <v>5</v>
      </c>
      <c r="AE22" s="85">
        <v>5</v>
      </c>
      <c r="AF22" s="85" t="str">
        <f t="shared" si="14"/>
        <v>West Scotland</v>
      </c>
      <c r="AG22" s="85">
        <f t="shared" si="3"/>
        <v>0.77686496987988507</v>
      </c>
      <c r="AH22" s="85">
        <f t="shared" si="4"/>
        <v>1.7159470131414172</v>
      </c>
      <c r="AI22" s="85">
        <f t="shared" si="15"/>
        <v>0.15894404528682199</v>
      </c>
      <c r="AJ22" s="86" t="str">
        <f>B7</f>
        <v>Great Britain</v>
      </c>
      <c r="AK22" s="86">
        <f>G7</f>
        <v>86.075095713284398</v>
      </c>
      <c r="AL22" s="86">
        <f>M7</f>
        <v>148.4986432667003</v>
      </c>
      <c r="AM22" s="86">
        <f>G28</f>
        <v>20.60115136991497</v>
      </c>
      <c r="AN22" s="85">
        <v>0</v>
      </c>
      <c r="AO22" s="85">
        <v>0</v>
      </c>
      <c r="AP22" s="87"/>
      <c r="AQ22" s="85">
        <v>5</v>
      </c>
      <c r="AR22" s="85" t="str">
        <f t="shared" si="16"/>
        <v>West Scotland</v>
      </c>
      <c r="AS22" s="85">
        <f t="shared" si="7"/>
        <v>0.53185820565591801</v>
      </c>
      <c r="AT22" s="85">
        <f t="shared" si="8"/>
        <v>0.95802161106906703</v>
      </c>
      <c r="AU22" s="85">
        <f t="shared" si="9"/>
        <v>0.13497116177947299</v>
      </c>
      <c r="AV22" s="86" t="str">
        <f>B7</f>
        <v>Great Britain</v>
      </c>
      <c r="AW22" s="86">
        <f>C7</f>
        <v>62.655113668955302</v>
      </c>
      <c r="AX22" s="86">
        <f>I7</f>
        <v>83.177172073482197</v>
      </c>
      <c r="AY22" s="87">
        <f>C28</f>
        <v>18.967705234396799</v>
      </c>
      <c r="AZ22" s="85">
        <v>5</v>
      </c>
      <c r="BA22" s="85" t="str">
        <f t="shared" si="17"/>
        <v>West Scotland</v>
      </c>
      <c r="BB22" s="85">
        <f t="shared" si="11"/>
        <v>0.245006764223967</v>
      </c>
      <c r="BC22" s="85">
        <f t="shared" si="12"/>
        <v>0.75792540207235004</v>
      </c>
      <c r="BD22" s="85">
        <f t="shared" si="13"/>
        <v>2.3972883507349E-2</v>
      </c>
      <c r="BE22" s="86" t="str">
        <f>B7</f>
        <v>Great Britain</v>
      </c>
      <c r="BF22" s="86">
        <f>E7</f>
        <v>23.4199820443291</v>
      </c>
      <c r="BG22" s="86">
        <f>K7</f>
        <v>65.321471193218102</v>
      </c>
      <c r="BH22" s="86">
        <f>E28</f>
        <v>1.63344613551817</v>
      </c>
      <c r="BI22" s="85"/>
    </row>
    <row r="23" spans="2:61" ht="20.100000000000001" customHeight="1" x14ac:dyDescent="0.3">
      <c r="B23" s="63" t="s">
        <v>1</v>
      </c>
      <c r="C23" s="76">
        <v>6.2580415764033992</v>
      </c>
      <c r="D23" s="27">
        <v>11.747420117085399</v>
      </c>
      <c r="E23" s="76">
        <v>4.8496467569091299</v>
      </c>
      <c r="F23" s="27">
        <v>18.766306442671901</v>
      </c>
      <c r="G23" s="76">
        <v>11.107688333312529</v>
      </c>
      <c r="H23" s="27">
        <v>10.532625923577967</v>
      </c>
      <c r="I23" s="76">
        <v>7.9835475513600906</v>
      </c>
      <c r="J23" s="27">
        <v>9.5088432907534894</v>
      </c>
      <c r="K23" s="76">
        <v>10.665956029419499</v>
      </c>
      <c r="L23" s="27">
        <v>19.501053505970102</v>
      </c>
      <c r="M23" s="76">
        <v>18.649503580779591</v>
      </c>
      <c r="N23" s="27">
        <v>11.872590042864516</v>
      </c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  <c r="AO23" s="85"/>
      <c r="AP23" s="85"/>
      <c r="AQ23" s="85"/>
      <c r="AR23" s="85"/>
      <c r="AS23" s="85"/>
      <c r="AT23" s="85"/>
      <c r="AU23" s="85"/>
      <c r="AV23" s="85"/>
      <c r="AW23" s="85"/>
      <c r="AX23" s="85"/>
      <c r="AY23" s="85"/>
      <c r="AZ23" s="85"/>
      <c r="BA23" s="85"/>
      <c r="BB23" s="85"/>
      <c r="BC23" s="85"/>
      <c r="BD23" s="85"/>
      <c r="BE23" s="85"/>
      <c r="BF23" s="85"/>
      <c r="BG23" s="85"/>
      <c r="BH23" s="85"/>
      <c r="BI23" s="85"/>
    </row>
    <row r="25" spans="2:61" ht="22.9" customHeight="1" x14ac:dyDescent="0.2">
      <c r="B25" s="120" t="s">
        <v>39</v>
      </c>
      <c r="C25" s="120" t="s">
        <v>112</v>
      </c>
      <c r="D25" s="120"/>
      <c r="E25" s="120"/>
      <c r="F25" s="120"/>
      <c r="G25" s="120"/>
      <c r="H25" s="120"/>
      <c r="I25" s="120" t="s">
        <v>66</v>
      </c>
      <c r="J25" s="120"/>
      <c r="K25" s="120"/>
      <c r="L25" s="120"/>
      <c r="M25" s="120"/>
      <c r="N25" s="120"/>
    </row>
    <row r="26" spans="2:61" ht="20.100000000000001" customHeight="1" x14ac:dyDescent="0.2">
      <c r="B26" s="120"/>
      <c r="C26" s="120" t="s">
        <v>11</v>
      </c>
      <c r="D26" s="120"/>
      <c r="E26" s="120" t="s">
        <v>10</v>
      </c>
      <c r="F26" s="120"/>
      <c r="G26" s="120" t="s">
        <v>4</v>
      </c>
      <c r="H26" s="120"/>
      <c r="I26" s="120" t="s">
        <v>11</v>
      </c>
      <c r="J26" s="120"/>
      <c r="K26" s="120" t="s">
        <v>10</v>
      </c>
      <c r="L26" s="120"/>
      <c r="M26" s="120" t="s">
        <v>4</v>
      </c>
      <c r="N26" s="120"/>
    </row>
    <row r="27" spans="2:61" ht="20.100000000000001" customHeight="1" x14ac:dyDescent="0.2">
      <c r="B27" s="120"/>
      <c r="C27" s="74" t="s">
        <v>34</v>
      </c>
      <c r="D27" s="74" t="s">
        <v>35</v>
      </c>
      <c r="E27" s="74" t="s">
        <v>34</v>
      </c>
      <c r="F27" s="74" t="s">
        <v>35</v>
      </c>
      <c r="G27" s="74" t="s">
        <v>34</v>
      </c>
      <c r="H27" s="74" t="s">
        <v>35</v>
      </c>
      <c r="I27" s="74" t="s">
        <v>34</v>
      </c>
      <c r="J27" s="74" t="s">
        <v>35</v>
      </c>
      <c r="K27" s="74" t="s">
        <v>34</v>
      </c>
      <c r="L27" s="74" t="s">
        <v>35</v>
      </c>
      <c r="M27" s="74" t="s">
        <v>34</v>
      </c>
      <c r="N27" s="74" t="s">
        <v>35</v>
      </c>
    </row>
    <row r="28" spans="2:61" ht="20.100000000000001" customHeight="1" x14ac:dyDescent="0.3">
      <c r="B28" s="60" t="s">
        <v>3</v>
      </c>
      <c r="C28" s="76">
        <v>18.967705234396799</v>
      </c>
      <c r="D28" s="27">
        <v>22.3355179018541</v>
      </c>
      <c r="E28" s="76">
        <v>1.63344613551817</v>
      </c>
      <c r="F28" s="27">
        <v>42.436506345621602</v>
      </c>
      <c r="G28" s="76">
        <v>20.60115136991497</v>
      </c>
      <c r="H28" s="27">
        <v>20.83800593346561</v>
      </c>
      <c r="I28" s="76">
        <v>165.07381352920501</v>
      </c>
      <c r="J28" s="27">
        <v>6.4735768718094899</v>
      </c>
      <c r="K28" s="76">
        <v>90.347055459163201</v>
      </c>
      <c r="L28" s="27">
        <v>13.174880959451199</v>
      </c>
      <c r="M28" s="76">
        <v>255.42086898836823</v>
      </c>
      <c r="N28" s="27">
        <v>6.2626860435948242</v>
      </c>
    </row>
    <row r="29" spans="2:61" ht="20.100000000000001" customHeight="1" x14ac:dyDescent="0.3">
      <c r="B29" s="61" t="s">
        <v>0</v>
      </c>
      <c r="C29" s="76">
        <v>13.7969363809967</v>
      </c>
      <c r="D29" s="27">
        <v>23.126685969903697</v>
      </c>
      <c r="E29" s="76">
        <v>0.77181946748841601</v>
      </c>
      <c r="F29" s="27">
        <v>44.343453376559602</v>
      </c>
      <c r="G29" s="76">
        <v>14.568755848485116</v>
      </c>
      <c r="H29" s="27">
        <v>22.02711825906178</v>
      </c>
      <c r="I29" s="76">
        <v>125.240125997463</v>
      </c>
      <c r="J29" s="27">
        <v>6.5664716134173604</v>
      </c>
      <c r="K29" s="76">
        <v>67.333391382836794</v>
      </c>
      <c r="L29" s="27">
        <v>13.410548046033998</v>
      </c>
      <c r="M29" s="76">
        <v>192.57351738029979</v>
      </c>
      <c r="N29" s="27">
        <v>6.3422343742016469</v>
      </c>
    </row>
    <row r="30" spans="2:61" ht="20.100000000000001" customHeight="1" x14ac:dyDescent="0.3">
      <c r="B30" s="19" t="s">
        <v>7</v>
      </c>
      <c r="C30" s="75">
        <v>1.1526158245871601</v>
      </c>
      <c r="D30" s="2">
        <v>28.869401597976303</v>
      </c>
      <c r="E30" s="75">
        <v>6.7133552849610395E-2</v>
      </c>
      <c r="F30" s="2">
        <v>48.211490714772196</v>
      </c>
      <c r="G30" s="75">
        <v>1.2197493774367705</v>
      </c>
      <c r="H30" s="2">
        <v>27.409210148537056</v>
      </c>
      <c r="I30" s="75">
        <v>12.5802356715642</v>
      </c>
      <c r="J30" s="2">
        <v>9.2441067709942395</v>
      </c>
      <c r="K30" s="75">
        <v>5.9637605846043193</v>
      </c>
      <c r="L30" s="2">
        <v>17.482565996921302</v>
      </c>
      <c r="M30" s="75">
        <v>18.543996256168519</v>
      </c>
      <c r="N30" s="2">
        <v>8.4225489041938637</v>
      </c>
    </row>
    <row r="31" spans="2:61" ht="20.100000000000001" customHeight="1" x14ac:dyDescent="0.3">
      <c r="B31" s="19" t="s">
        <v>8</v>
      </c>
      <c r="C31" s="75">
        <v>0.46585147479545602</v>
      </c>
      <c r="D31" s="2">
        <v>31.1410991651817</v>
      </c>
      <c r="E31" s="75">
        <v>1.5224708054254301E-2</v>
      </c>
      <c r="F31" s="2">
        <v>63.304966306813604</v>
      </c>
      <c r="G31" s="75">
        <v>0.48107618284971032</v>
      </c>
      <c r="H31" s="2">
        <v>30.222047723763186</v>
      </c>
      <c r="I31" s="75">
        <v>4.7364639114023799</v>
      </c>
      <c r="J31" s="2">
        <v>11.772823227343899</v>
      </c>
      <c r="K31" s="75">
        <v>1.8976194627681799</v>
      </c>
      <c r="L31" s="2">
        <v>16.7648606162745</v>
      </c>
      <c r="M31" s="75">
        <v>6.6340833741705598</v>
      </c>
      <c r="N31" s="2">
        <v>9.6770610819051122</v>
      </c>
    </row>
    <row r="32" spans="2:61" ht="20.100000000000001" customHeight="1" x14ac:dyDescent="0.3">
      <c r="B32" s="19" t="s">
        <v>24</v>
      </c>
      <c r="C32" s="75">
        <v>0.83465458100548195</v>
      </c>
      <c r="D32" s="2">
        <v>33.583311425328702</v>
      </c>
      <c r="E32" s="75">
        <v>2.35571065577291E-2</v>
      </c>
      <c r="F32" s="2">
        <v>62.212442944162206</v>
      </c>
      <c r="G32" s="75">
        <v>0.85821168756321109</v>
      </c>
      <c r="H32" s="2">
        <v>32.706092536436785</v>
      </c>
      <c r="I32" s="75">
        <v>9.3782537555252485</v>
      </c>
      <c r="J32" s="2">
        <v>11.5449362682588</v>
      </c>
      <c r="K32" s="75">
        <v>3.3599418421929097</v>
      </c>
      <c r="L32" s="2">
        <v>17.0428528968142</v>
      </c>
      <c r="M32" s="75">
        <v>12.738195597718159</v>
      </c>
      <c r="N32" s="2">
        <v>9.615299523862948</v>
      </c>
    </row>
    <row r="33" spans="1:14" ht="20.100000000000001" customHeight="1" x14ac:dyDescent="0.3">
      <c r="B33" s="19" t="s">
        <v>9</v>
      </c>
      <c r="C33" s="75">
        <v>1.5640255156712501</v>
      </c>
      <c r="D33" s="2">
        <v>22.828799391833901</v>
      </c>
      <c r="E33" s="75">
        <v>0.17895130450833399</v>
      </c>
      <c r="F33" s="2">
        <v>60.224645655288001</v>
      </c>
      <c r="G33" s="75">
        <v>1.7429768201795841</v>
      </c>
      <c r="H33" s="2">
        <v>21.397818274004724</v>
      </c>
      <c r="I33" s="75">
        <v>15.9118525484737</v>
      </c>
      <c r="J33" s="2">
        <v>7.9590101142275103</v>
      </c>
      <c r="K33" s="75">
        <v>7.88945202685513</v>
      </c>
      <c r="L33" s="2">
        <v>15.952570037415001</v>
      </c>
      <c r="M33" s="75">
        <v>23.801304575328828</v>
      </c>
      <c r="N33" s="2">
        <v>7.5014823287796295</v>
      </c>
    </row>
    <row r="34" spans="1:14" ht="20.100000000000001" customHeight="1" x14ac:dyDescent="0.3">
      <c r="B34" s="19" t="s">
        <v>18</v>
      </c>
      <c r="C34" s="75">
        <v>2.0886836630772501</v>
      </c>
      <c r="D34" s="2">
        <v>21.273777142805102</v>
      </c>
      <c r="E34" s="75">
        <v>0.161631784669239</v>
      </c>
      <c r="F34" s="2">
        <v>50.318057684258299</v>
      </c>
      <c r="G34" s="75">
        <v>2.2503154477464893</v>
      </c>
      <c r="H34" s="2">
        <v>20.073794296095301</v>
      </c>
      <c r="I34" s="75">
        <v>15.261143498236502</v>
      </c>
      <c r="J34" s="2">
        <v>8.5397981387908697</v>
      </c>
      <c r="K34" s="75">
        <v>16.2287232078945</v>
      </c>
      <c r="L34" s="2">
        <v>13.9675487817786</v>
      </c>
      <c r="M34" s="75">
        <v>31.489866706131004</v>
      </c>
      <c r="N34" s="2">
        <v>8.303328056311658</v>
      </c>
    </row>
    <row r="35" spans="1:14" ht="20.100000000000001" customHeight="1" x14ac:dyDescent="0.2">
      <c r="B35" s="19" t="s">
        <v>12</v>
      </c>
      <c r="C35" s="75">
        <v>2.1515088523871801</v>
      </c>
      <c r="D35" s="2">
        <v>28.959234809969299</v>
      </c>
      <c r="E35" s="75">
        <v>0.172832497254293</v>
      </c>
      <c r="F35" s="2">
        <v>55.853422051212</v>
      </c>
      <c r="G35" s="75">
        <v>2.3243413496414731</v>
      </c>
      <c r="H35" s="2">
        <v>27.125716097162577</v>
      </c>
      <c r="I35" s="75">
        <v>23.807144275659098</v>
      </c>
      <c r="J35" s="2">
        <v>9.2625770862425405</v>
      </c>
      <c r="K35" s="75">
        <v>19.695866299876901</v>
      </c>
      <c r="L35" s="2">
        <v>14.539239704477499</v>
      </c>
      <c r="M35" s="75">
        <v>43.503010575535995</v>
      </c>
      <c r="N35" s="2">
        <v>8.3081341635791368</v>
      </c>
    </row>
    <row r="36" spans="1:14" ht="20.100000000000001" customHeight="1" x14ac:dyDescent="0.2">
      <c r="B36" s="19" t="s">
        <v>5</v>
      </c>
      <c r="C36" s="75">
        <v>3.3518915077952101</v>
      </c>
      <c r="D36" s="2">
        <v>24.670501775907599</v>
      </c>
      <c r="E36" s="75">
        <v>8.3908731811881396E-2</v>
      </c>
      <c r="F36" s="2">
        <v>52.439563857466297</v>
      </c>
      <c r="G36" s="75">
        <v>3.4358002396070915</v>
      </c>
      <c r="H36" s="2">
        <v>24.102050143326856</v>
      </c>
      <c r="I36" s="75">
        <v>28.322014187841798</v>
      </c>
      <c r="J36" s="2">
        <v>8.6132343711285788</v>
      </c>
      <c r="K36" s="75">
        <v>6.4010925656904503</v>
      </c>
      <c r="L36" s="2">
        <v>24.402629286966501</v>
      </c>
      <c r="M36" s="75">
        <v>34.72310675353225</v>
      </c>
      <c r="N36" s="2">
        <v>8.3422619820116317</v>
      </c>
    </row>
    <row r="37" spans="1:14" ht="20.100000000000001" customHeight="1" x14ac:dyDescent="0.2">
      <c r="B37" s="19" t="s">
        <v>6</v>
      </c>
      <c r="C37" s="75">
        <v>2.1877049616777597</v>
      </c>
      <c r="D37" s="2">
        <v>24.296230889388301</v>
      </c>
      <c r="E37" s="75">
        <v>6.8579781783074695E-2</v>
      </c>
      <c r="F37" s="2">
        <v>54.136016618256797</v>
      </c>
      <c r="G37" s="75">
        <v>2.2562847434608346</v>
      </c>
      <c r="H37" s="2">
        <v>23.615143254830262</v>
      </c>
      <c r="I37" s="75">
        <v>15.2430181487605</v>
      </c>
      <c r="J37" s="2">
        <v>11.5332504879072</v>
      </c>
      <c r="K37" s="75">
        <v>5.8969353929544104</v>
      </c>
      <c r="L37" s="2">
        <v>15.7519916385159</v>
      </c>
      <c r="M37" s="75">
        <v>21.13995354171491</v>
      </c>
      <c r="N37" s="2">
        <v>9.405542238600944</v>
      </c>
    </row>
    <row r="38" spans="1:14" ht="20.100000000000001" customHeight="1" x14ac:dyDescent="0.2">
      <c r="B38" s="62" t="s">
        <v>2</v>
      </c>
      <c r="C38" s="76">
        <v>2.28193670187451</v>
      </c>
      <c r="D38" s="27">
        <v>31.057060560929102</v>
      </c>
      <c r="E38" s="76">
        <v>0.16795450633814499</v>
      </c>
      <c r="F38" s="27">
        <v>49.899344360794004</v>
      </c>
      <c r="G38" s="76">
        <v>2.4498912082126552</v>
      </c>
      <c r="H38" s="27">
        <v>29.129483809976598</v>
      </c>
      <c r="I38" s="76">
        <v>22.7221010195424</v>
      </c>
      <c r="J38" s="27">
        <v>13.659077912797802</v>
      </c>
      <c r="K38" s="76">
        <v>6.7306485555501308</v>
      </c>
      <c r="L38" s="27">
        <v>26.2763912471714</v>
      </c>
      <c r="M38" s="76">
        <v>29.452749575092533</v>
      </c>
      <c r="N38" s="27">
        <v>12.12845944955045</v>
      </c>
    </row>
    <row r="39" spans="1:14" ht="20.100000000000001" customHeight="1" x14ac:dyDescent="0.2">
      <c r="B39" s="19" t="s">
        <v>13</v>
      </c>
      <c r="C39" s="75">
        <v>0.21303745734670901</v>
      </c>
      <c r="D39" s="2">
        <v>55.525951952126896</v>
      </c>
      <c r="E39" s="75">
        <v>0</v>
      </c>
      <c r="F39" s="2">
        <v>0</v>
      </c>
      <c r="G39" s="75">
        <v>0.21303745734670901</v>
      </c>
      <c r="H39" s="2">
        <v>55.525951952126697</v>
      </c>
      <c r="I39" s="75">
        <v>3.0943005101534298</v>
      </c>
      <c r="J39" s="2">
        <v>39.397249651444696</v>
      </c>
      <c r="K39" s="75">
        <v>0</v>
      </c>
      <c r="L39" s="2">
        <v>0</v>
      </c>
      <c r="M39" s="75">
        <v>3.0943005101534298</v>
      </c>
      <c r="N39" s="2">
        <v>39.397249651444632</v>
      </c>
    </row>
    <row r="40" spans="1:14" ht="20.100000000000001" customHeight="1" x14ac:dyDescent="0.2">
      <c r="B40" s="19" t="s">
        <v>14</v>
      </c>
      <c r="C40" s="75">
        <v>0.32082997871096003</v>
      </c>
      <c r="D40" s="2">
        <v>45.269773503131297</v>
      </c>
      <c r="E40" s="75">
        <v>8.9965301014385303E-3</v>
      </c>
      <c r="F40" s="2">
        <v>95.892776460598398</v>
      </c>
      <c r="G40" s="75">
        <v>0.32982650881239856</v>
      </c>
      <c r="H40" s="2">
        <v>44.112584220684361</v>
      </c>
      <c r="I40" s="75">
        <v>4.0435569753333995</v>
      </c>
      <c r="J40" s="2">
        <v>31.2006145281998</v>
      </c>
      <c r="K40" s="75">
        <v>1.1069192404656101</v>
      </c>
      <c r="L40" s="2">
        <v>0.66287831180698897</v>
      </c>
      <c r="M40" s="75">
        <v>5.15047621579901</v>
      </c>
      <c r="N40" s="2">
        <v>28.33668213148222</v>
      </c>
    </row>
    <row r="41" spans="1:14" ht="20.100000000000001" customHeight="1" x14ac:dyDescent="0.2">
      <c r="B41" s="19" t="s">
        <v>15</v>
      </c>
      <c r="C41" s="75">
        <v>0.48154471804695098</v>
      </c>
      <c r="D41" s="2">
        <v>46.0131389293349</v>
      </c>
      <c r="E41" s="75">
        <v>1.4742363601071101E-2</v>
      </c>
      <c r="F41" s="2">
        <v>56.241882760459703</v>
      </c>
      <c r="G41" s="75">
        <v>0.4962870816480221</v>
      </c>
      <c r="H41" s="2">
        <v>44.677552066879414</v>
      </c>
      <c r="I41" s="75">
        <v>5.3959195949889898</v>
      </c>
      <c r="J41" s="2">
        <v>32.073282529882</v>
      </c>
      <c r="K41" s="75">
        <v>1.2726785229154001</v>
      </c>
      <c r="L41" s="2">
        <v>40.543933819807499</v>
      </c>
      <c r="M41" s="75">
        <v>6.6685981179043896</v>
      </c>
      <c r="N41" s="2">
        <v>27.081149533623833</v>
      </c>
    </row>
    <row r="42" spans="1:14" ht="20.100000000000001" customHeight="1" x14ac:dyDescent="0.2">
      <c r="B42" s="19" t="s">
        <v>16</v>
      </c>
      <c r="C42" s="75">
        <v>1.1315533859904101</v>
      </c>
      <c r="D42" s="2">
        <v>31.507878969302599</v>
      </c>
      <c r="E42" s="75">
        <v>0.120242729128287</v>
      </c>
      <c r="F42" s="2">
        <v>57.5992127786241</v>
      </c>
      <c r="G42" s="75">
        <v>1.2517961151186972</v>
      </c>
      <c r="H42" s="2">
        <v>29.013770833318397</v>
      </c>
      <c r="I42" s="75">
        <v>8.5558041984647808</v>
      </c>
      <c r="J42" s="2">
        <v>16.464143946442199</v>
      </c>
      <c r="K42" s="75">
        <v>3.3251664133154799</v>
      </c>
      <c r="L42" s="2">
        <v>35.010834632073099</v>
      </c>
      <c r="M42" s="75">
        <v>11.88097061178026</v>
      </c>
      <c r="N42" s="2">
        <v>15.381275900509658</v>
      </c>
    </row>
    <row r="43" spans="1:14" ht="20.100000000000001" customHeight="1" x14ac:dyDescent="0.2">
      <c r="B43" s="19" t="s">
        <v>17</v>
      </c>
      <c r="C43" s="75">
        <v>0.13497116177947299</v>
      </c>
      <c r="D43" s="2">
        <v>56.9943322475619</v>
      </c>
      <c r="E43" s="75">
        <v>2.3972883507349E-2</v>
      </c>
      <c r="F43" s="2">
        <v>82.612537613014197</v>
      </c>
      <c r="G43" s="75">
        <v>0.15894404528682199</v>
      </c>
      <c r="H43" s="2">
        <v>49.976308114508804</v>
      </c>
      <c r="I43" s="75">
        <v>1.6325197406017702</v>
      </c>
      <c r="J43" s="2">
        <v>44.074814648986496</v>
      </c>
      <c r="K43" s="75">
        <v>1.02588437885363</v>
      </c>
      <c r="L43" s="2">
        <v>72.350488649113998</v>
      </c>
      <c r="M43" s="75">
        <v>2.6584041194554002</v>
      </c>
      <c r="N43" s="2">
        <v>38.885990117276975</v>
      </c>
    </row>
    <row r="44" spans="1:14" ht="20.100000000000001" customHeight="1" x14ac:dyDescent="0.2">
      <c r="B44" s="63" t="s">
        <v>1</v>
      </c>
      <c r="C44" s="76">
        <v>2.8888321515255404</v>
      </c>
      <c r="D44" s="27">
        <v>19.732712839542902</v>
      </c>
      <c r="E44" s="76">
        <v>0.69367216169160595</v>
      </c>
      <c r="F44" s="27">
        <v>61.9817862623119</v>
      </c>
      <c r="G44" s="76">
        <v>3.5825043132171466</v>
      </c>
      <c r="H44" s="27">
        <v>19.930438468332447</v>
      </c>
      <c r="I44" s="76">
        <v>17.1115865121997</v>
      </c>
      <c r="J44" s="27">
        <v>8.186366687562769</v>
      </c>
      <c r="K44" s="76">
        <v>16.2830155207762</v>
      </c>
      <c r="L44" s="27">
        <v>16.711323421868801</v>
      </c>
      <c r="M44" s="76">
        <v>33.394602032975897</v>
      </c>
      <c r="N44" s="27">
        <v>9.1646812413005119</v>
      </c>
    </row>
    <row r="48" spans="1:14" ht="20.100000000000001" customHeight="1" x14ac:dyDescent="0.2">
      <c r="A48" s="15" t="s">
        <v>92</v>
      </c>
    </row>
  </sheetData>
  <mergeCells count="18">
    <mergeCell ref="B4:B6"/>
    <mergeCell ref="C4:H4"/>
    <mergeCell ref="E26:F26"/>
    <mergeCell ref="G26:H26"/>
    <mergeCell ref="C5:D5"/>
    <mergeCell ref="E5:F5"/>
    <mergeCell ref="G5:H5"/>
    <mergeCell ref="I26:J26"/>
    <mergeCell ref="K26:L26"/>
    <mergeCell ref="M26:N26"/>
    <mergeCell ref="B25:B27"/>
    <mergeCell ref="C25:H25"/>
    <mergeCell ref="C26:D26"/>
    <mergeCell ref="I4:N4"/>
    <mergeCell ref="M5:N5"/>
    <mergeCell ref="I5:J5"/>
    <mergeCell ref="K5:L5"/>
    <mergeCell ref="I25:N25"/>
  </mergeCells>
  <conditionalFormatting sqref="AP10:AP22">
    <cfRule type="cellIs" dxfId="916" priority="866" operator="between">
      <formula>0.001</formula>
      <formula>0.1</formula>
    </cfRule>
  </conditionalFormatting>
  <conditionalFormatting sqref="AY10:AY22">
    <cfRule type="cellIs" dxfId="915" priority="865" operator="between">
      <formula>0.001</formula>
      <formula>0.1</formula>
    </cfRule>
  </conditionalFormatting>
  <conditionalFormatting sqref="E7:E8 E17:E23">
    <cfRule type="cellIs" dxfId="914" priority="132" operator="between">
      <formula>0.001</formula>
      <formula>0.1</formula>
    </cfRule>
  </conditionalFormatting>
  <conditionalFormatting sqref="E9:E16">
    <cfRule type="cellIs" dxfId="913" priority="131" operator="between">
      <formula>0.001</formula>
      <formula>0.1</formula>
    </cfRule>
  </conditionalFormatting>
  <conditionalFormatting sqref="F9:F16">
    <cfRule type="cellIs" dxfId="912" priority="129" operator="between">
      <formula>0.001</formula>
      <formula>0.1</formula>
    </cfRule>
  </conditionalFormatting>
  <conditionalFormatting sqref="F23">
    <cfRule type="cellIs" dxfId="911" priority="126" operator="between">
      <formula>0.001</formula>
      <formula>0.1</formula>
    </cfRule>
  </conditionalFormatting>
  <conditionalFormatting sqref="F18:F22">
    <cfRule type="cellIs" dxfId="910" priority="125" operator="between">
      <formula>0.001</formula>
      <formula>0.1</formula>
    </cfRule>
  </conditionalFormatting>
  <conditionalFormatting sqref="F8">
    <cfRule type="cellIs" dxfId="909" priority="130" operator="between">
      <formula>0.001</formula>
      <formula>0.1</formula>
    </cfRule>
  </conditionalFormatting>
  <conditionalFormatting sqref="F7">
    <cfRule type="cellIs" dxfId="908" priority="128" operator="between">
      <formula>0.001</formula>
      <formula>0.1</formula>
    </cfRule>
  </conditionalFormatting>
  <conditionalFormatting sqref="F17">
    <cfRule type="cellIs" dxfId="907" priority="127" operator="between">
      <formula>0.001</formula>
      <formula>0.1</formula>
    </cfRule>
  </conditionalFormatting>
  <conditionalFormatting sqref="E7:E8 E17 E23">
    <cfRule type="expression" dxfId="906" priority="124">
      <formula>IF(F7&gt;=25,1,0)</formula>
    </cfRule>
  </conditionalFormatting>
  <conditionalFormatting sqref="E9:E16 E18:E22">
    <cfRule type="expression" dxfId="905" priority="123">
      <formula>IF(F9&gt;=25,1,0)</formula>
    </cfRule>
  </conditionalFormatting>
  <conditionalFormatting sqref="F7:F8 F17 F23">
    <cfRule type="expression" dxfId="904" priority="122">
      <formula>IF(F7&gt;=25,1,0)</formula>
    </cfRule>
  </conditionalFormatting>
  <conditionalFormatting sqref="F9:F16 F18:F22">
    <cfRule type="expression" dxfId="903" priority="121">
      <formula>IF(F9&gt;=25,1,0)</formula>
    </cfRule>
  </conditionalFormatting>
  <conditionalFormatting sqref="G7:G8 G17:G23">
    <cfRule type="cellIs" dxfId="902" priority="120" operator="between">
      <formula>0.001</formula>
      <formula>0.1</formula>
    </cfRule>
  </conditionalFormatting>
  <conditionalFormatting sqref="G9:G16">
    <cfRule type="cellIs" dxfId="901" priority="119" operator="between">
      <formula>0.001</formula>
      <formula>0.1</formula>
    </cfRule>
  </conditionalFormatting>
  <conditionalFormatting sqref="H9:H16">
    <cfRule type="cellIs" dxfId="900" priority="117" operator="between">
      <formula>0.001</formula>
      <formula>0.1</formula>
    </cfRule>
  </conditionalFormatting>
  <conditionalFormatting sqref="H23">
    <cfRule type="cellIs" dxfId="899" priority="114" operator="between">
      <formula>0.001</formula>
      <formula>0.1</formula>
    </cfRule>
  </conditionalFormatting>
  <conditionalFormatting sqref="H18:H22">
    <cfRule type="cellIs" dxfId="898" priority="113" operator="between">
      <formula>0.001</formula>
      <formula>0.1</formula>
    </cfRule>
  </conditionalFormatting>
  <conditionalFormatting sqref="H8">
    <cfRule type="cellIs" dxfId="897" priority="118" operator="between">
      <formula>0.001</formula>
      <formula>0.1</formula>
    </cfRule>
  </conditionalFormatting>
  <conditionalFormatting sqref="H7">
    <cfRule type="cellIs" dxfId="896" priority="116" operator="between">
      <formula>0.001</formula>
      <formula>0.1</formula>
    </cfRule>
  </conditionalFormatting>
  <conditionalFormatting sqref="H17">
    <cfRule type="cellIs" dxfId="895" priority="115" operator="between">
      <formula>0.001</formula>
      <formula>0.1</formula>
    </cfRule>
  </conditionalFormatting>
  <conditionalFormatting sqref="G7:G8 G17 G23">
    <cfRule type="expression" dxfId="894" priority="112">
      <formula>IF(H7&gt;=25,1,0)</formula>
    </cfRule>
  </conditionalFormatting>
  <conditionalFormatting sqref="G9:G16 G18:G22">
    <cfRule type="expression" dxfId="893" priority="111">
      <formula>IF(H9&gt;=25,1,0)</formula>
    </cfRule>
  </conditionalFormatting>
  <conditionalFormatting sqref="H7:H8 H17 H23">
    <cfRule type="expression" dxfId="892" priority="110">
      <formula>IF(H7&gt;=25,1,0)</formula>
    </cfRule>
  </conditionalFormatting>
  <conditionalFormatting sqref="H9:H16 H18:H22">
    <cfRule type="expression" dxfId="891" priority="109">
      <formula>IF(H9&gt;=25,1,0)</formula>
    </cfRule>
  </conditionalFormatting>
  <conditionalFormatting sqref="C7:C8 C17:C23">
    <cfRule type="cellIs" dxfId="890" priority="144" operator="between">
      <formula>0.001</formula>
      <formula>0.1</formula>
    </cfRule>
  </conditionalFormatting>
  <conditionalFormatting sqref="C9:C16">
    <cfRule type="cellIs" dxfId="889" priority="143" operator="between">
      <formula>0.001</formula>
      <formula>0.1</formula>
    </cfRule>
  </conditionalFormatting>
  <conditionalFormatting sqref="D9:D16">
    <cfRule type="cellIs" dxfId="888" priority="141" operator="between">
      <formula>0.001</formula>
      <formula>0.1</formula>
    </cfRule>
  </conditionalFormatting>
  <conditionalFormatting sqref="D23">
    <cfRule type="cellIs" dxfId="887" priority="138" operator="between">
      <formula>0.001</formula>
      <formula>0.1</formula>
    </cfRule>
  </conditionalFormatting>
  <conditionalFormatting sqref="D18:D22">
    <cfRule type="cellIs" dxfId="886" priority="137" operator="between">
      <formula>0.001</formula>
      <formula>0.1</formula>
    </cfRule>
  </conditionalFormatting>
  <conditionalFormatting sqref="D8">
    <cfRule type="cellIs" dxfId="885" priority="142" operator="between">
      <formula>0.001</formula>
      <formula>0.1</formula>
    </cfRule>
  </conditionalFormatting>
  <conditionalFormatting sqref="D7">
    <cfRule type="cellIs" dxfId="884" priority="140" operator="between">
      <formula>0.001</formula>
      <formula>0.1</formula>
    </cfRule>
  </conditionalFormatting>
  <conditionalFormatting sqref="D17">
    <cfRule type="cellIs" dxfId="883" priority="139" operator="between">
      <formula>0.001</formula>
      <formula>0.1</formula>
    </cfRule>
  </conditionalFormatting>
  <conditionalFormatting sqref="C7:C8 C17 C23">
    <cfRule type="expression" dxfId="882" priority="136">
      <formula>IF(D7&gt;=25,1,0)</formula>
    </cfRule>
  </conditionalFormatting>
  <conditionalFormatting sqref="C9:C16 C18:C22">
    <cfRule type="expression" dxfId="881" priority="135">
      <formula>IF(D9&gt;=25,1,0)</formula>
    </cfRule>
  </conditionalFormatting>
  <conditionalFormatting sqref="D7:D8 D17 D23">
    <cfRule type="expression" dxfId="880" priority="134">
      <formula>IF(D7&gt;=25,1,0)</formula>
    </cfRule>
  </conditionalFormatting>
  <conditionalFormatting sqref="D9:D16 D18:D22">
    <cfRule type="expression" dxfId="879" priority="133">
      <formula>IF(D9&gt;=25,1,0)</formula>
    </cfRule>
  </conditionalFormatting>
  <conditionalFormatting sqref="N30:N37 N39:N43">
    <cfRule type="expression" dxfId="878" priority="1">
      <formula>IF(N30&gt;=25,1,0)</formula>
    </cfRule>
  </conditionalFormatting>
  <conditionalFormatting sqref="I7:I8 I17:I23">
    <cfRule type="cellIs" dxfId="877" priority="108" operator="between">
      <formula>0.001</formula>
      <formula>0.1</formula>
    </cfRule>
  </conditionalFormatting>
  <conditionalFormatting sqref="I9:I16">
    <cfRule type="cellIs" dxfId="876" priority="107" operator="between">
      <formula>0.001</formula>
      <formula>0.1</formula>
    </cfRule>
  </conditionalFormatting>
  <conditionalFormatting sqref="J9:J16">
    <cfRule type="cellIs" dxfId="875" priority="105" operator="between">
      <formula>0.001</formula>
      <formula>0.1</formula>
    </cfRule>
  </conditionalFormatting>
  <conditionalFormatting sqref="J23">
    <cfRule type="cellIs" dxfId="874" priority="102" operator="between">
      <formula>0.001</formula>
      <formula>0.1</formula>
    </cfRule>
  </conditionalFormatting>
  <conditionalFormatting sqref="J18:J22">
    <cfRule type="cellIs" dxfId="873" priority="101" operator="between">
      <formula>0.001</formula>
      <formula>0.1</formula>
    </cfRule>
  </conditionalFormatting>
  <conditionalFormatting sqref="J8">
    <cfRule type="cellIs" dxfId="872" priority="106" operator="between">
      <formula>0.001</formula>
      <formula>0.1</formula>
    </cfRule>
  </conditionalFormatting>
  <conditionalFormatting sqref="J7">
    <cfRule type="cellIs" dxfId="871" priority="104" operator="between">
      <formula>0.001</formula>
      <formula>0.1</formula>
    </cfRule>
  </conditionalFormatting>
  <conditionalFormatting sqref="J17">
    <cfRule type="cellIs" dxfId="870" priority="103" operator="between">
      <formula>0.001</formula>
      <formula>0.1</formula>
    </cfRule>
  </conditionalFormatting>
  <conditionalFormatting sqref="I7:I8 I17 I23">
    <cfRule type="expression" dxfId="869" priority="100">
      <formula>IF(J7&gt;=25,1,0)</formula>
    </cfRule>
  </conditionalFormatting>
  <conditionalFormatting sqref="I9:I16 I18:I22">
    <cfRule type="expression" dxfId="868" priority="99">
      <formula>IF(J9&gt;=25,1,0)</formula>
    </cfRule>
  </conditionalFormatting>
  <conditionalFormatting sqref="J7:J8 J17 J23">
    <cfRule type="expression" dxfId="867" priority="98">
      <formula>IF(J7&gt;=25,1,0)</formula>
    </cfRule>
  </conditionalFormatting>
  <conditionalFormatting sqref="J9:J16 J18:J22">
    <cfRule type="expression" dxfId="866" priority="97">
      <formula>IF(J9&gt;=25,1,0)</formula>
    </cfRule>
  </conditionalFormatting>
  <conditionalFormatting sqref="K7:K8 K17:K23">
    <cfRule type="cellIs" dxfId="865" priority="96" operator="between">
      <formula>0.001</formula>
      <formula>0.1</formula>
    </cfRule>
  </conditionalFormatting>
  <conditionalFormatting sqref="K9:K16">
    <cfRule type="cellIs" dxfId="864" priority="95" operator="between">
      <formula>0.001</formula>
      <formula>0.1</formula>
    </cfRule>
  </conditionalFormatting>
  <conditionalFormatting sqref="L9:L16">
    <cfRule type="cellIs" dxfId="863" priority="93" operator="between">
      <formula>0.001</formula>
      <formula>0.1</formula>
    </cfRule>
  </conditionalFormatting>
  <conditionalFormatting sqref="L23">
    <cfRule type="cellIs" dxfId="862" priority="90" operator="between">
      <formula>0.001</formula>
      <formula>0.1</formula>
    </cfRule>
  </conditionalFormatting>
  <conditionalFormatting sqref="L18:L22">
    <cfRule type="cellIs" dxfId="861" priority="89" operator="between">
      <formula>0.001</formula>
      <formula>0.1</formula>
    </cfRule>
  </conditionalFormatting>
  <conditionalFormatting sqref="L8">
    <cfRule type="cellIs" dxfId="860" priority="94" operator="between">
      <formula>0.001</formula>
      <formula>0.1</formula>
    </cfRule>
  </conditionalFormatting>
  <conditionalFormatting sqref="L7">
    <cfRule type="cellIs" dxfId="859" priority="92" operator="between">
      <formula>0.001</formula>
      <formula>0.1</formula>
    </cfRule>
  </conditionalFormatting>
  <conditionalFormatting sqref="L17">
    <cfRule type="cellIs" dxfId="858" priority="91" operator="between">
      <formula>0.001</formula>
      <formula>0.1</formula>
    </cfRule>
  </conditionalFormatting>
  <conditionalFormatting sqref="K7:K8 K17 K23">
    <cfRule type="expression" dxfId="857" priority="88">
      <formula>IF(L7&gt;=25,1,0)</formula>
    </cfRule>
  </conditionalFormatting>
  <conditionalFormatting sqref="K9:K16 K18:K22">
    <cfRule type="expression" dxfId="856" priority="87">
      <formula>IF(L9&gt;=25,1,0)</formula>
    </cfRule>
  </conditionalFormatting>
  <conditionalFormatting sqref="L7:L8 L17 L23">
    <cfRule type="expression" dxfId="855" priority="86">
      <formula>IF(L7&gt;=25,1,0)</formula>
    </cfRule>
  </conditionalFormatting>
  <conditionalFormatting sqref="L9:L16 L18:L22">
    <cfRule type="expression" dxfId="854" priority="85">
      <formula>IF(L9&gt;=25,1,0)</formula>
    </cfRule>
  </conditionalFormatting>
  <conditionalFormatting sqref="M7:M8 M17:M23">
    <cfRule type="cellIs" dxfId="853" priority="84" operator="between">
      <formula>0.001</formula>
      <formula>0.1</formula>
    </cfRule>
  </conditionalFormatting>
  <conditionalFormatting sqref="M9:M16">
    <cfRule type="cellIs" dxfId="852" priority="83" operator="between">
      <formula>0.001</formula>
      <formula>0.1</formula>
    </cfRule>
  </conditionalFormatting>
  <conditionalFormatting sqref="N9:N16">
    <cfRule type="cellIs" dxfId="851" priority="81" operator="between">
      <formula>0.001</formula>
      <formula>0.1</formula>
    </cfRule>
  </conditionalFormatting>
  <conditionalFormatting sqref="N23">
    <cfRule type="cellIs" dxfId="850" priority="78" operator="between">
      <formula>0.001</formula>
      <formula>0.1</formula>
    </cfRule>
  </conditionalFormatting>
  <conditionalFormatting sqref="N18:N22">
    <cfRule type="cellIs" dxfId="849" priority="77" operator="between">
      <formula>0.001</formula>
      <formula>0.1</formula>
    </cfRule>
  </conditionalFormatting>
  <conditionalFormatting sqref="N8">
    <cfRule type="cellIs" dxfId="848" priority="82" operator="between">
      <formula>0.001</formula>
      <formula>0.1</formula>
    </cfRule>
  </conditionalFormatting>
  <conditionalFormatting sqref="N7">
    <cfRule type="cellIs" dxfId="847" priority="80" operator="between">
      <formula>0.001</formula>
      <formula>0.1</formula>
    </cfRule>
  </conditionalFormatting>
  <conditionalFormatting sqref="N17">
    <cfRule type="cellIs" dxfId="846" priority="79" operator="between">
      <formula>0.001</formula>
      <formula>0.1</formula>
    </cfRule>
  </conditionalFormatting>
  <conditionalFormatting sqref="M7:M8 M17 M23">
    <cfRule type="expression" dxfId="845" priority="76">
      <formula>IF(N7&gt;=25,1,0)</formula>
    </cfRule>
  </conditionalFormatting>
  <conditionalFormatting sqref="M9:M16 M18:M22">
    <cfRule type="expression" dxfId="844" priority="75">
      <formula>IF(N9&gt;=25,1,0)</formula>
    </cfRule>
  </conditionalFormatting>
  <conditionalFormatting sqref="N7:N8 N17 N23">
    <cfRule type="expression" dxfId="843" priority="74">
      <formula>IF(N7&gt;=25,1,0)</formula>
    </cfRule>
  </conditionalFormatting>
  <conditionalFormatting sqref="N9:N16 N18:N22">
    <cfRule type="expression" dxfId="842" priority="73">
      <formula>IF(N9&gt;=25,1,0)</formula>
    </cfRule>
  </conditionalFormatting>
  <conditionalFormatting sqref="C28:C29 C38:C44">
    <cfRule type="cellIs" dxfId="841" priority="72" operator="between">
      <formula>0.001</formula>
      <formula>0.1</formula>
    </cfRule>
  </conditionalFormatting>
  <conditionalFormatting sqref="C30:C37">
    <cfRule type="cellIs" dxfId="840" priority="71" operator="between">
      <formula>0.001</formula>
      <formula>0.1</formula>
    </cfRule>
  </conditionalFormatting>
  <conditionalFormatting sqref="D30:D37">
    <cfRule type="cellIs" dxfId="839" priority="69" operator="between">
      <formula>0.001</formula>
      <formula>0.1</formula>
    </cfRule>
  </conditionalFormatting>
  <conditionalFormatting sqref="D44">
    <cfRule type="cellIs" dxfId="838" priority="66" operator="between">
      <formula>0.001</formula>
      <formula>0.1</formula>
    </cfRule>
  </conditionalFormatting>
  <conditionalFormatting sqref="D39:D43">
    <cfRule type="cellIs" dxfId="837" priority="65" operator="between">
      <formula>0.001</formula>
      <formula>0.1</formula>
    </cfRule>
  </conditionalFormatting>
  <conditionalFormatting sqref="D29">
    <cfRule type="cellIs" dxfId="836" priority="70" operator="between">
      <formula>0.001</formula>
      <formula>0.1</formula>
    </cfRule>
  </conditionalFormatting>
  <conditionalFormatting sqref="D28">
    <cfRule type="cellIs" dxfId="835" priority="68" operator="between">
      <formula>0.001</formula>
      <formula>0.1</formula>
    </cfRule>
  </conditionalFormatting>
  <conditionalFormatting sqref="D38">
    <cfRule type="cellIs" dxfId="834" priority="67" operator="between">
      <formula>0.001</formula>
      <formula>0.1</formula>
    </cfRule>
  </conditionalFormatting>
  <conditionalFormatting sqref="C28:C29 C38 C44">
    <cfRule type="expression" dxfId="833" priority="64">
      <formula>IF(D28&gt;=25,1,0)</formula>
    </cfRule>
  </conditionalFormatting>
  <conditionalFormatting sqref="C30:C37 C39:C43">
    <cfRule type="expression" dxfId="832" priority="63">
      <formula>IF(D30&gt;=25,1,0)</formula>
    </cfRule>
  </conditionalFormatting>
  <conditionalFormatting sqref="D28:D29 D38 D44">
    <cfRule type="expression" dxfId="831" priority="62">
      <formula>IF(D28&gt;=25,1,0)</formula>
    </cfRule>
  </conditionalFormatting>
  <conditionalFormatting sqref="D30:D37 D39:D43">
    <cfRule type="expression" dxfId="830" priority="61">
      <formula>IF(D30&gt;=25,1,0)</formula>
    </cfRule>
  </conditionalFormatting>
  <conditionalFormatting sqref="E28:E29 E38:E44">
    <cfRule type="cellIs" dxfId="829" priority="60" operator="between">
      <formula>0.001</formula>
      <formula>0.1</formula>
    </cfRule>
  </conditionalFormatting>
  <conditionalFormatting sqref="E30:E37">
    <cfRule type="cellIs" dxfId="828" priority="59" operator="between">
      <formula>0.001</formula>
      <formula>0.1</formula>
    </cfRule>
  </conditionalFormatting>
  <conditionalFormatting sqref="F30:F37">
    <cfRule type="cellIs" dxfId="827" priority="57" operator="between">
      <formula>0.001</formula>
      <formula>0.1</formula>
    </cfRule>
  </conditionalFormatting>
  <conditionalFormatting sqref="F44">
    <cfRule type="cellIs" dxfId="826" priority="54" operator="between">
      <formula>0.001</formula>
      <formula>0.1</formula>
    </cfRule>
  </conditionalFormatting>
  <conditionalFormatting sqref="F39:F43">
    <cfRule type="cellIs" dxfId="825" priority="53" operator="between">
      <formula>0.001</formula>
      <formula>0.1</formula>
    </cfRule>
  </conditionalFormatting>
  <conditionalFormatting sqref="F29">
    <cfRule type="cellIs" dxfId="824" priority="58" operator="between">
      <formula>0.001</formula>
      <formula>0.1</formula>
    </cfRule>
  </conditionalFormatting>
  <conditionalFormatting sqref="F28">
    <cfRule type="cellIs" dxfId="823" priority="56" operator="between">
      <formula>0.001</formula>
      <formula>0.1</formula>
    </cfRule>
  </conditionalFormatting>
  <conditionalFormatting sqref="F38">
    <cfRule type="cellIs" dxfId="822" priority="55" operator="between">
      <formula>0.001</formula>
      <formula>0.1</formula>
    </cfRule>
  </conditionalFormatting>
  <conditionalFormatting sqref="E28:E29 E38 E44">
    <cfRule type="expression" dxfId="821" priority="52">
      <formula>IF(F28&gt;=25,1,0)</formula>
    </cfRule>
  </conditionalFormatting>
  <conditionalFormatting sqref="E30:E37 E39:E43">
    <cfRule type="expression" dxfId="820" priority="51">
      <formula>IF(F30&gt;=25,1,0)</formula>
    </cfRule>
  </conditionalFormatting>
  <conditionalFormatting sqref="F28:F29 F38 F44">
    <cfRule type="expression" dxfId="819" priority="50">
      <formula>IF(F28&gt;=25,1,0)</formula>
    </cfRule>
  </conditionalFormatting>
  <conditionalFormatting sqref="F30:F37 F39:F43">
    <cfRule type="expression" dxfId="818" priority="49">
      <formula>IF(F30&gt;=25,1,0)</formula>
    </cfRule>
  </conditionalFormatting>
  <conditionalFormatting sqref="G28:G29 G38:G44">
    <cfRule type="cellIs" dxfId="817" priority="48" operator="between">
      <formula>0.001</formula>
      <formula>0.1</formula>
    </cfRule>
  </conditionalFormatting>
  <conditionalFormatting sqref="G30:G37">
    <cfRule type="cellIs" dxfId="816" priority="47" operator="between">
      <formula>0.001</formula>
      <formula>0.1</formula>
    </cfRule>
  </conditionalFormatting>
  <conditionalFormatting sqref="H30:H37">
    <cfRule type="cellIs" dxfId="815" priority="45" operator="between">
      <formula>0.001</formula>
      <formula>0.1</formula>
    </cfRule>
  </conditionalFormatting>
  <conditionalFormatting sqref="H44">
    <cfRule type="cellIs" dxfId="814" priority="42" operator="between">
      <formula>0.001</formula>
      <formula>0.1</formula>
    </cfRule>
  </conditionalFormatting>
  <conditionalFormatting sqref="H39:H43">
    <cfRule type="cellIs" dxfId="813" priority="41" operator="between">
      <formula>0.001</formula>
      <formula>0.1</formula>
    </cfRule>
  </conditionalFormatting>
  <conditionalFormatting sqref="H29">
    <cfRule type="cellIs" dxfId="812" priority="46" operator="between">
      <formula>0.001</formula>
      <formula>0.1</formula>
    </cfRule>
  </conditionalFormatting>
  <conditionalFormatting sqref="H28">
    <cfRule type="cellIs" dxfId="811" priority="44" operator="between">
      <formula>0.001</formula>
      <formula>0.1</formula>
    </cfRule>
  </conditionalFormatting>
  <conditionalFormatting sqref="H38">
    <cfRule type="cellIs" dxfId="810" priority="43" operator="between">
      <formula>0.001</formula>
      <formula>0.1</formula>
    </cfRule>
  </conditionalFormatting>
  <conditionalFormatting sqref="G28:G29 G38 G44">
    <cfRule type="expression" dxfId="809" priority="40">
      <formula>IF(H28&gt;=25,1,0)</formula>
    </cfRule>
  </conditionalFormatting>
  <conditionalFormatting sqref="G30:G37 G39:G43">
    <cfRule type="expression" dxfId="808" priority="39">
      <formula>IF(H30&gt;=25,1,0)</formula>
    </cfRule>
  </conditionalFormatting>
  <conditionalFormatting sqref="H28:H29 H38 H44">
    <cfRule type="expression" dxfId="807" priority="38">
      <formula>IF(H28&gt;=25,1,0)</formula>
    </cfRule>
  </conditionalFormatting>
  <conditionalFormatting sqref="H30:H37 H39:H43">
    <cfRule type="expression" dxfId="806" priority="37">
      <formula>IF(H30&gt;=25,1,0)</formula>
    </cfRule>
  </conditionalFormatting>
  <conditionalFormatting sqref="I28:I29 I38:I44">
    <cfRule type="cellIs" dxfId="805" priority="36" operator="between">
      <formula>0.001</formula>
      <formula>0.1</formula>
    </cfRule>
  </conditionalFormatting>
  <conditionalFormatting sqref="I30:I37">
    <cfRule type="cellIs" dxfId="804" priority="35" operator="between">
      <formula>0.001</formula>
      <formula>0.1</formula>
    </cfRule>
  </conditionalFormatting>
  <conditionalFormatting sqref="J30:J37">
    <cfRule type="cellIs" dxfId="803" priority="33" operator="between">
      <formula>0.001</formula>
      <formula>0.1</formula>
    </cfRule>
  </conditionalFormatting>
  <conditionalFormatting sqref="J44">
    <cfRule type="cellIs" dxfId="802" priority="30" operator="between">
      <formula>0.001</formula>
      <formula>0.1</formula>
    </cfRule>
  </conditionalFormatting>
  <conditionalFormatting sqref="J39:J43">
    <cfRule type="cellIs" dxfId="801" priority="29" operator="between">
      <formula>0.001</formula>
      <formula>0.1</formula>
    </cfRule>
  </conditionalFormatting>
  <conditionalFormatting sqref="J29">
    <cfRule type="cellIs" dxfId="800" priority="34" operator="between">
      <formula>0.001</formula>
      <formula>0.1</formula>
    </cfRule>
  </conditionalFormatting>
  <conditionalFormatting sqref="J28">
    <cfRule type="cellIs" dxfId="799" priority="32" operator="between">
      <formula>0.001</formula>
      <formula>0.1</formula>
    </cfRule>
  </conditionalFormatting>
  <conditionalFormatting sqref="J38">
    <cfRule type="cellIs" dxfId="798" priority="31" operator="between">
      <formula>0.001</formula>
      <formula>0.1</formula>
    </cfRule>
  </conditionalFormatting>
  <conditionalFormatting sqref="I28:I29 I38 I44">
    <cfRule type="expression" dxfId="797" priority="28">
      <formula>IF(J28&gt;=25,1,0)</formula>
    </cfRule>
  </conditionalFormatting>
  <conditionalFormatting sqref="I30:I37 I39:I43">
    <cfRule type="expression" dxfId="796" priority="27">
      <formula>IF(J30&gt;=25,1,0)</formula>
    </cfRule>
  </conditionalFormatting>
  <conditionalFormatting sqref="J28:J29 J38 J44">
    <cfRule type="expression" dxfId="795" priority="26">
      <formula>IF(J28&gt;=25,1,0)</formula>
    </cfRule>
  </conditionalFormatting>
  <conditionalFormatting sqref="J30:J37 J39:J43">
    <cfRule type="expression" dxfId="794" priority="25">
      <formula>IF(J30&gt;=25,1,0)</formula>
    </cfRule>
  </conditionalFormatting>
  <conditionalFormatting sqref="K28:K29 K38:K44">
    <cfRule type="cellIs" dxfId="793" priority="24" operator="between">
      <formula>0.001</formula>
      <formula>0.1</formula>
    </cfRule>
  </conditionalFormatting>
  <conditionalFormatting sqref="K30:K37">
    <cfRule type="cellIs" dxfId="792" priority="23" operator="between">
      <formula>0.001</formula>
      <formula>0.1</formula>
    </cfRule>
  </conditionalFormatting>
  <conditionalFormatting sqref="L30:L37">
    <cfRule type="cellIs" dxfId="791" priority="21" operator="between">
      <formula>0.001</formula>
      <formula>0.1</formula>
    </cfRule>
  </conditionalFormatting>
  <conditionalFormatting sqref="L44">
    <cfRule type="cellIs" dxfId="790" priority="18" operator="between">
      <formula>0.001</formula>
      <formula>0.1</formula>
    </cfRule>
  </conditionalFormatting>
  <conditionalFormatting sqref="L39:L43">
    <cfRule type="cellIs" dxfId="789" priority="17" operator="between">
      <formula>0.001</formula>
      <formula>0.1</formula>
    </cfRule>
  </conditionalFormatting>
  <conditionalFormatting sqref="L29">
    <cfRule type="cellIs" dxfId="788" priority="22" operator="between">
      <formula>0.001</formula>
      <formula>0.1</formula>
    </cfRule>
  </conditionalFormatting>
  <conditionalFormatting sqref="L28">
    <cfRule type="cellIs" dxfId="787" priority="20" operator="between">
      <formula>0.001</formula>
      <formula>0.1</formula>
    </cfRule>
  </conditionalFormatting>
  <conditionalFormatting sqref="L38">
    <cfRule type="cellIs" dxfId="786" priority="19" operator="between">
      <formula>0.001</formula>
      <formula>0.1</formula>
    </cfRule>
  </conditionalFormatting>
  <conditionalFormatting sqref="K28:K29 K38 K44">
    <cfRule type="expression" dxfId="785" priority="16">
      <formula>IF(L28&gt;=25,1,0)</formula>
    </cfRule>
  </conditionalFormatting>
  <conditionalFormatting sqref="K30:K37 K39:K43">
    <cfRule type="expression" dxfId="784" priority="15">
      <formula>IF(L30&gt;=25,1,0)</formula>
    </cfRule>
  </conditionalFormatting>
  <conditionalFormatting sqref="L28:L29 L38 L44">
    <cfRule type="expression" dxfId="783" priority="14">
      <formula>IF(L28&gt;=25,1,0)</formula>
    </cfRule>
  </conditionalFormatting>
  <conditionalFormatting sqref="L30:L37 L39:L43">
    <cfRule type="expression" dxfId="782" priority="13">
      <formula>IF(L30&gt;=25,1,0)</formula>
    </cfRule>
  </conditionalFormatting>
  <conditionalFormatting sqref="M28:M29 M38:M44">
    <cfRule type="cellIs" dxfId="781" priority="12" operator="between">
      <formula>0.001</formula>
      <formula>0.1</formula>
    </cfRule>
  </conditionalFormatting>
  <conditionalFormatting sqref="M30:M37">
    <cfRule type="cellIs" dxfId="780" priority="11" operator="between">
      <formula>0.001</formula>
      <formula>0.1</formula>
    </cfRule>
  </conditionalFormatting>
  <conditionalFormatting sqref="N30:N37">
    <cfRule type="cellIs" dxfId="779" priority="9" operator="between">
      <formula>0.001</formula>
      <formula>0.1</formula>
    </cfRule>
  </conditionalFormatting>
  <conditionalFormatting sqref="N44">
    <cfRule type="cellIs" dxfId="778" priority="6" operator="between">
      <formula>0.001</formula>
      <formula>0.1</formula>
    </cfRule>
  </conditionalFormatting>
  <conditionalFormatting sqref="N39:N43">
    <cfRule type="cellIs" dxfId="777" priority="5" operator="between">
      <formula>0.001</formula>
      <formula>0.1</formula>
    </cfRule>
  </conditionalFormatting>
  <conditionalFormatting sqref="N29">
    <cfRule type="cellIs" dxfId="776" priority="10" operator="between">
      <formula>0.001</formula>
      <formula>0.1</formula>
    </cfRule>
  </conditionalFormatting>
  <conditionalFormatting sqref="N28">
    <cfRule type="cellIs" dxfId="775" priority="8" operator="between">
      <formula>0.001</formula>
      <formula>0.1</formula>
    </cfRule>
  </conditionalFormatting>
  <conditionalFormatting sqref="N38">
    <cfRule type="cellIs" dxfId="774" priority="7" operator="between">
      <formula>0.001</formula>
      <formula>0.1</formula>
    </cfRule>
  </conditionalFormatting>
  <conditionalFormatting sqref="M28:M29 M38 M44">
    <cfRule type="expression" dxfId="773" priority="4">
      <formula>IF(N28&gt;=25,1,0)</formula>
    </cfRule>
  </conditionalFormatting>
  <conditionalFormatting sqref="M30:M37 M39:M43">
    <cfRule type="expression" dxfId="772" priority="3">
      <formula>IF(N30&gt;=25,1,0)</formula>
    </cfRule>
  </conditionalFormatting>
  <conditionalFormatting sqref="N28:N29 N38 N44">
    <cfRule type="expression" dxfId="771" priority="2">
      <formula>IF(N28&gt;=25,1,0)</formula>
    </cfRule>
  </conditionalFormatting>
  <hyperlinks>
    <hyperlink ref="A48" location="Index!A1" display="Return to Index tab"/>
  </hyperlink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2:BF34"/>
  <sheetViews>
    <sheetView showGridLines="0" zoomScale="80" zoomScaleNormal="80" workbookViewId="0">
      <selection activeCell="A2" sqref="A2"/>
    </sheetView>
  </sheetViews>
  <sheetFormatPr defaultColWidth="9.140625" defaultRowHeight="20.100000000000001" customHeight="1" x14ac:dyDescent="0.2"/>
  <cols>
    <col min="1" max="1" width="12.7109375" style="1" bestFit="1" customWidth="1"/>
    <col min="2" max="3" width="20.7109375" style="1" customWidth="1"/>
    <col min="4" max="4" width="7.7109375" style="1" customWidth="1"/>
    <col min="5" max="5" width="20.7109375" style="1" customWidth="1"/>
    <col min="6" max="6" width="7.7109375" style="1" customWidth="1"/>
    <col min="7" max="7" width="20.7109375" style="1" customWidth="1"/>
    <col min="8" max="8" width="7.7109375" style="1" customWidth="1"/>
    <col min="9" max="19" width="14.7109375" style="1" customWidth="1"/>
    <col min="20" max="20" width="7.7109375" style="1" customWidth="1"/>
    <col min="21" max="21" width="14.7109375" style="1" customWidth="1"/>
    <col min="22" max="22" width="7.7109375" style="1" customWidth="1"/>
    <col min="23" max="23" width="14.7109375" style="1" customWidth="1"/>
    <col min="24" max="24" width="7.7109375" style="1" customWidth="1"/>
    <col min="25" max="25" width="14.7109375" style="1" customWidth="1"/>
    <col min="26" max="26" width="7.7109375" style="1" customWidth="1"/>
    <col min="27" max="27" width="11.7109375" style="1" customWidth="1"/>
    <col min="28" max="29" width="9.140625" style="1"/>
    <col min="30" max="30" width="10.140625" style="1" bestFit="1" customWidth="1"/>
    <col min="31" max="32" width="9.140625" style="1"/>
    <col min="33" max="33" width="10.140625" style="1" bestFit="1" customWidth="1"/>
    <col min="34" max="34" width="11.42578125" style="1" bestFit="1" customWidth="1"/>
    <col min="35" max="45" width="9.140625" style="1"/>
    <col min="46" max="46" width="10" style="1" bestFit="1" customWidth="1"/>
    <col min="47" max="49" width="9.140625" style="1"/>
    <col min="50" max="50" width="14.7109375" style="1" customWidth="1"/>
    <col min="51" max="51" width="10.28515625" style="1" customWidth="1"/>
    <col min="52" max="54" width="9.140625" style="1"/>
    <col min="55" max="55" width="10" style="1" bestFit="1" customWidth="1"/>
    <col min="56" max="16384" width="9.140625" style="1"/>
  </cols>
  <sheetData>
    <row r="2" spans="1:58" ht="20.100000000000001" customHeight="1" x14ac:dyDescent="0.3">
      <c r="A2" s="4" t="s">
        <v>48</v>
      </c>
      <c r="B2" s="3" t="s">
        <v>168</v>
      </c>
    </row>
    <row r="4" spans="1:58" ht="20.100000000000001" customHeight="1" x14ac:dyDescent="0.2">
      <c r="B4" s="120" t="s">
        <v>39</v>
      </c>
      <c r="C4" s="120" t="s">
        <v>66</v>
      </c>
      <c r="D4" s="120"/>
      <c r="E4" s="120"/>
      <c r="F4" s="120"/>
      <c r="G4" s="120"/>
      <c r="H4" s="120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</row>
    <row r="5" spans="1:58" ht="20.100000000000001" customHeight="1" x14ac:dyDescent="0.2">
      <c r="B5" s="120"/>
      <c r="C5" s="120" t="s">
        <v>11</v>
      </c>
      <c r="D5" s="120"/>
      <c r="E5" s="120" t="s">
        <v>10</v>
      </c>
      <c r="F5" s="120"/>
      <c r="G5" s="120" t="s">
        <v>4</v>
      </c>
      <c r="H5" s="120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</row>
    <row r="6" spans="1:58" ht="45" customHeight="1" x14ac:dyDescent="0.2">
      <c r="B6" s="120"/>
      <c r="C6" s="72" t="s">
        <v>147</v>
      </c>
      <c r="D6" s="74" t="s">
        <v>35</v>
      </c>
      <c r="E6" s="72" t="s">
        <v>147</v>
      </c>
      <c r="F6" s="74" t="s">
        <v>35</v>
      </c>
      <c r="G6" s="72" t="s">
        <v>147</v>
      </c>
      <c r="H6" s="74" t="s">
        <v>35</v>
      </c>
      <c r="I6" s="46"/>
      <c r="J6" s="79"/>
      <c r="K6" s="79"/>
      <c r="L6" s="79"/>
      <c r="M6" s="79"/>
      <c r="N6" s="79"/>
      <c r="O6" s="79"/>
      <c r="P6" s="79"/>
      <c r="Q6" s="79"/>
      <c r="R6" s="79"/>
      <c r="S6" s="79"/>
      <c r="T6" s="37"/>
      <c r="U6" s="46"/>
      <c r="V6" s="37"/>
      <c r="W6" s="46"/>
      <c r="X6" s="37"/>
    </row>
    <row r="7" spans="1:58" ht="30" customHeight="1" x14ac:dyDescent="0.3">
      <c r="B7" s="17" t="s">
        <v>3</v>
      </c>
      <c r="C7" s="77">
        <v>6877.9049651229179</v>
      </c>
      <c r="D7" s="2">
        <v>17.644565123150613</v>
      </c>
      <c r="E7" s="77">
        <v>4724.3335425450778</v>
      </c>
      <c r="F7" s="2">
        <v>42.934945668332162</v>
      </c>
      <c r="G7" s="77">
        <v>11602.238507667995</v>
      </c>
      <c r="H7" s="2">
        <v>20.372895151557515</v>
      </c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33"/>
      <c r="U7" s="49"/>
      <c r="V7" s="33"/>
      <c r="W7" s="49"/>
      <c r="X7" s="33"/>
    </row>
    <row r="8" spans="1:58" ht="30" customHeight="1" x14ac:dyDescent="0.3">
      <c r="B8" s="18" t="s">
        <v>0</v>
      </c>
      <c r="C8" s="77">
        <v>3390.8501332840547</v>
      </c>
      <c r="D8" s="2">
        <v>22.265075224840068</v>
      </c>
      <c r="E8" s="77">
        <v>3933.301199909457</v>
      </c>
      <c r="F8" s="2">
        <v>49.503886559914577</v>
      </c>
      <c r="G8" s="77">
        <v>7324.1513331935112</v>
      </c>
      <c r="H8" s="2">
        <v>28.513607735669112</v>
      </c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33"/>
      <c r="U8" s="49"/>
      <c r="V8" s="33"/>
      <c r="W8" s="49"/>
      <c r="X8" s="33"/>
    </row>
    <row r="9" spans="1:58" ht="30" customHeight="1" x14ac:dyDescent="0.3">
      <c r="B9" s="20" t="s">
        <v>2</v>
      </c>
      <c r="C9" s="77">
        <v>2800.182923332422</v>
      </c>
      <c r="D9" s="2">
        <v>30.851016388188029</v>
      </c>
      <c r="E9" s="77">
        <v>678.84769606839916</v>
      </c>
      <c r="F9" s="2">
        <v>81.551467938195756</v>
      </c>
      <c r="G9" s="77">
        <v>3479.0306194008217</v>
      </c>
      <c r="H9" s="2">
        <v>29.492450328439652</v>
      </c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33"/>
      <c r="U9" s="49"/>
      <c r="V9" s="33"/>
      <c r="W9" s="49"/>
      <c r="X9" s="33"/>
    </row>
    <row r="10" spans="1:58" ht="30" customHeight="1" x14ac:dyDescent="0.3">
      <c r="B10" s="21" t="s">
        <v>1</v>
      </c>
      <c r="C10" s="77">
        <v>686.87190850644095</v>
      </c>
      <c r="D10" s="2">
        <v>57.591400971895993</v>
      </c>
      <c r="E10" s="77">
        <v>112.18464656722055</v>
      </c>
      <c r="F10" s="2">
        <v>114.63769237154968</v>
      </c>
      <c r="G10" s="77">
        <v>799.05655507366146</v>
      </c>
      <c r="H10" s="2">
        <v>52.056333439734772</v>
      </c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33"/>
      <c r="U10" s="49"/>
      <c r="V10" s="33"/>
      <c r="W10" s="49"/>
      <c r="X10" s="33"/>
    </row>
    <row r="12" spans="1:58" ht="20.100000000000001" customHeight="1" x14ac:dyDescent="0.2">
      <c r="A12" s="15" t="s">
        <v>92</v>
      </c>
      <c r="B12" s="134"/>
      <c r="C12" s="134"/>
      <c r="D12" s="134"/>
      <c r="E12" s="134"/>
      <c r="F12" s="134"/>
      <c r="G12" s="134"/>
      <c r="H12" s="134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</row>
    <row r="13" spans="1:58" ht="20.100000000000001" customHeight="1" x14ac:dyDescent="0.2">
      <c r="B13" s="134"/>
      <c r="C13" s="134"/>
      <c r="D13" s="134"/>
      <c r="E13" s="134"/>
      <c r="F13" s="134"/>
      <c r="G13" s="134"/>
      <c r="H13" s="134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>
        <f>AY13</f>
        <v>0</v>
      </c>
      <c r="BD13" s="85">
        <f t="shared" ref="BD13:BE13" si="0">AZ13</f>
        <v>0</v>
      </c>
      <c r="BE13" s="85">
        <f t="shared" si="0"/>
        <v>0</v>
      </c>
      <c r="BF13" s="85"/>
    </row>
    <row r="14" spans="1:58" ht="50.1" customHeight="1" x14ac:dyDescent="0.2">
      <c r="B14" s="134"/>
      <c r="C14" s="46"/>
      <c r="D14" s="37"/>
      <c r="E14" s="46"/>
      <c r="F14" s="37"/>
      <c r="G14" s="46"/>
      <c r="H14" s="37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</row>
    <row r="15" spans="1:58" ht="20.100000000000001" customHeight="1" x14ac:dyDescent="0.3">
      <c r="B15" s="47"/>
      <c r="C15" s="49"/>
      <c r="D15" s="33"/>
      <c r="E15" s="49"/>
      <c r="F15" s="33"/>
      <c r="G15" s="49"/>
      <c r="H15" s="33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</row>
    <row r="16" spans="1:58" ht="20.100000000000001" customHeight="1" x14ac:dyDescent="0.3">
      <c r="B16" s="47"/>
      <c r="C16" s="49"/>
      <c r="D16" s="33"/>
      <c r="E16" s="49"/>
      <c r="F16" s="33"/>
      <c r="G16" s="49"/>
      <c r="H16" s="33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85"/>
      <c r="BC16" s="85"/>
      <c r="BD16" s="85"/>
      <c r="BE16" s="85"/>
      <c r="BF16" s="85"/>
    </row>
    <row r="17" spans="2:58" ht="20.100000000000001" customHeight="1" x14ac:dyDescent="0.3">
      <c r="B17" s="48"/>
      <c r="C17" s="50"/>
      <c r="D17" s="35"/>
      <c r="E17" s="50"/>
      <c r="F17" s="35"/>
      <c r="G17" s="50"/>
      <c r="H17" s="3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</row>
    <row r="18" spans="2:58" ht="20.100000000000001" customHeight="1" x14ac:dyDescent="0.3">
      <c r="B18" s="48"/>
      <c r="C18" s="50"/>
      <c r="D18" s="35"/>
      <c r="E18" s="50"/>
      <c r="F18" s="35"/>
      <c r="G18" s="50"/>
      <c r="H18" s="3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</row>
    <row r="19" spans="2:58" ht="20.100000000000001" customHeight="1" x14ac:dyDescent="0.3">
      <c r="B19" s="48"/>
      <c r="C19" s="50"/>
      <c r="D19" s="35"/>
      <c r="E19" s="50"/>
      <c r="F19" s="35"/>
      <c r="G19" s="50"/>
      <c r="H19" s="3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7"/>
      <c r="AN19" s="85"/>
      <c r="AO19" s="85"/>
      <c r="AP19" s="85"/>
      <c r="AQ19" s="85"/>
      <c r="AR19" s="85"/>
      <c r="AS19" s="85"/>
      <c r="AT19" s="85"/>
      <c r="AU19" s="85"/>
      <c r="AV19" s="87"/>
      <c r="AW19" s="85"/>
      <c r="AX19" s="85"/>
      <c r="AY19" s="85"/>
      <c r="AZ19" s="85"/>
      <c r="BA19" s="85"/>
      <c r="BB19" s="85"/>
      <c r="BC19" s="85"/>
      <c r="BD19" s="85"/>
      <c r="BE19" s="85"/>
      <c r="BF19" s="85"/>
    </row>
    <row r="20" spans="2:58" ht="20.100000000000001" customHeight="1" x14ac:dyDescent="0.3">
      <c r="B20" s="48"/>
      <c r="C20" s="50"/>
      <c r="D20" s="35"/>
      <c r="E20" s="50"/>
      <c r="F20" s="35"/>
      <c r="G20" s="50"/>
      <c r="H20" s="3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7"/>
      <c r="AN20" s="85"/>
      <c r="AO20" s="85"/>
      <c r="AP20" s="85"/>
      <c r="AQ20" s="85"/>
      <c r="AR20" s="85"/>
      <c r="AS20" s="85"/>
      <c r="AT20" s="85"/>
      <c r="AU20" s="85"/>
      <c r="AV20" s="87"/>
      <c r="AW20" s="85"/>
      <c r="AX20" s="85"/>
      <c r="AY20" s="85"/>
      <c r="AZ20" s="85"/>
      <c r="BA20" s="85"/>
      <c r="BB20" s="85"/>
      <c r="BC20" s="85"/>
      <c r="BD20" s="85"/>
      <c r="BE20" s="85"/>
      <c r="BF20" s="85"/>
    </row>
    <row r="21" spans="2:58" ht="20.100000000000001" customHeight="1" x14ac:dyDescent="0.3">
      <c r="B21" s="48"/>
      <c r="C21" s="50"/>
      <c r="D21" s="35"/>
      <c r="E21" s="50"/>
      <c r="F21" s="35"/>
      <c r="G21" s="50"/>
      <c r="H21" s="3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7"/>
      <c r="AN21" s="85"/>
      <c r="AO21" s="85"/>
      <c r="AP21" s="85"/>
      <c r="AQ21" s="85"/>
      <c r="AR21" s="85"/>
      <c r="AS21" s="85"/>
      <c r="AT21" s="85"/>
      <c r="AU21" s="85"/>
      <c r="AV21" s="87"/>
      <c r="AW21" s="85"/>
      <c r="AX21" s="85"/>
      <c r="AY21" s="85"/>
      <c r="AZ21" s="85"/>
      <c r="BA21" s="85"/>
      <c r="BB21" s="85"/>
      <c r="BC21" s="85"/>
      <c r="BD21" s="85"/>
      <c r="BE21" s="85"/>
      <c r="BF21" s="85"/>
    </row>
    <row r="22" spans="2:58" ht="20.100000000000001" customHeight="1" x14ac:dyDescent="0.3">
      <c r="B22" s="48"/>
      <c r="C22" s="50"/>
      <c r="D22" s="35"/>
      <c r="E22" s="50"/>
      <c r="F22" s="35"/>
      <c r="G22" s="50"/>
      <c r="H22" s="3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7"/>
      <c r="AN22" s="85"/>
      <c r="AO22" s="85"/>
      <c r="AP22" s="85"/>
      <c r="AQ22" s="85"/>
      <c r="AR22" s="85"/>
      <c r="AS22" s="85"/>
      <c r="AT22" s="85"/>
      <c r="AU22" s="85"/>
      <c r="AV22" s="87"/>
      <c r="AW22" s="85"/>
      <c r="AX22" s="85"/>
      <c r="AY22" s="85"/>
      <c r="AZ22" s="85"/>
      <c r="BA22" s="85"/>
      <c r="BB22" s="85"/>
      <c r="BC22" s="85"/>
      <c r="BD22" s="85"/>
      <c r="BE22" s="85"/>
      <c r="BF22" s="85"/>
    </row>
    <row r="23" spans="2:58" ht="20.100000000000001" customHeight="1" x14ac:dyDescent="0.3">
      <c r="B23" s="48"/>
      <c r="C23" s="50"/>
      <c r="D23" s="35"/>
      <c r="E23" s="50"/>
      <c r="F23" s="35"/>
      <c r="G23" s="50"/>
      <c r="H23" s="3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7"/>
      <c r="AN23" s="85"/>
      <c r="AO23" s="85"/>
      <c r="AP23" s="85"/>
      <c r="AQ23" s="85"/>
      <c r="AR23" s="85"/>
      <c r="AS23" s="85"/>
      <c r="AT23" s="85"/>
      <c r="AU23" s="85"/>
      <c r="AV23" s="87"/>
      <c r="AW23" s="85"/>
      <c r="AX23" s="85"/>
      <c r="AY23" s="85"/>
      <c r="AZ23" s="85"/>
      <c r="BA23" s="85"/>
      <c r="BB23" s="85"/>
      <c r="BC23" s="85"/>
      <c r="BD23" s="85"/>
      <c r="BE23" s="85"/>
      <c r="BF23" s="85"/>
    </row>
    <row r="24" spans="2:58" ht="20.100000000000001" customHeight="1" x14ac:dyDescent="0.3">
      <c r="B24" s="48"/>
      <c r="C24" s="50"/>
      <c r="D24" s="35"/>
      <c r="E24" s="50"/>
      <c r="F24" s="35"/>
      <c r="G24" s="50"/>
      <c r="H24" s="3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7"/>
      <c r="AN24" s="85"/>
      <c r="AO24" s="85"/>
      <c r="AP24" s="85"/>
      <c r="AQ24" s="85"/>
      <c r="AR24" s="85"/>
      <c r="AS24" s="85"/>
      <c r="AT24" s="85"/>
      <c r="AU24" s="85"/>
      <c r="AV24" s="87"/>
      <c r="AW24" s="85"/>
      <c r="AX24" s="85"/>
      <c r="AY24" s="85"/>
      <c r="AZ24" s="85"/>
      <c r="BA24" s="85"/>
      <c r="BB24" s="85"/>
      <c r="BC24" s="85"/>
      <c r="BD24" s="85"/>
      <c r="BE24" s="85"/>
      <c r="BF24" s="85"/>
    </row>
    <row r="25" spans="2:58" ht="20.100000000000001" customHeight="1" x14ac:dyDescent="0.3">
      <c r="B25" s="47"/>
      <c r="C25" s="49"/>
      <c r="D25" s="33"/>
      <c r="E25" s="49"/>
      <c r="F25" s="33"/>
      <c r="G25" s="49"/>
      <c r="H25" s="33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7"/>
      <c r="AN25" s="85"/>
      <c r="AO25" s="85"/>
      <c r="AP25" s="85"/>
      <c r="AQ25" s="85"/>
      <c r="AR25" s="85"/>
      <c r="AS25" s="85"/>
      <c r="AT25" s="85"/>
      <c r="AU25" s="85"/>
      <c r="AV25" s="87"/>
      <c r="AW25" s="85"/>
      <c r="AX25" s="85"/>
      <c r="AY25" s="85"/>
      <c r="AZ25" s="85"/>
      <c r="BA25" s="85"/>
      <c r="BB25" s="85"/>
      <c r="BC25" s="85"/>
      <c r="BD25" s="85"/>
      <c r="BE25" s="85"/>
      <c r="BF25" s="85"/>
    </row>
    <row r="26" spans="2:58" ht="20.100000000000001" customHeight="1" x14ac:dyDescent="0.2">
      <c r="B26" s="48"/>
      <c r="C26" s="50"/>
      <c r="D26" s="35"/>
      <c r="E26" s="50"/>
      <c r="F26" s="35"/>
      <c r="G26" s="50"/>
      <c r="H26" s="3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7"/>
      <c r="AN26" s="85"/>
      <c r="AO26" s="85"/>
      <c r="AP26" s="85"/>
      <c r="AQ26" s="85"/>
      <c r="AR26" s="85"/>
      <c r="AS26" s="85"/>
      <c r="AT26" s="85"/>
      <c r="AU26" s="85"/>
      <c r="AV26" s="87"/>
      <c r="AW26" s="85"/>
      <c r="AX26" s="85"/>
      <c r="AY26" s="85"/>
      <c r="AZ26" s="85"/>
      <c r="BA26" s="85"/>
      <c r="BB26" s="85"/>
      <c r="BC26" s="85"/>
      <c r="BD26" s="85"/>
      <c r="BE26" s="85"/>
      <c r="BF26" s="85"/>
    </row>
    <row r="27" spans="2:58" ht="20.100000000000001" customHeight="1" x14ac:dyDescent="0.2">
      <c r="B27" s="48"/>
      <c r="C27" s="50"/>
      <c r="D27" s="35"/>
      <c r="E27" s="50"/>
      <c r="F27" s="35"/>
      <c r="G27" s="50"/>
      <c r="H27" s="3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7"/>
      <c r="AN27" s="85"/>
      <c r="AO27" s="85"/>
      <c r="AP27" s="85"/>
      <c r="AQ27" s="85"/>
      <c r="AR27" s="85"/>
      <c r="AS27" s="85"/>
      <c r="AT27" s="85"/>
      <c r="AU27" s="85"/>
      <c r="AV27" s="87"/>
      <c r="AW27" s="85"/>
      <c r="AX27" s="85"/>
      <c r="AY27" s="85"/>
      <c r="AZ27" s="85"/>
      <c r="BA27" s="85"/>
      <c r="BB27" s="85"/>
      <c r="BC27" s="85"/>
      <c r="BD27" s="85"/>
      <c r="BE27" s="85"/>
      <c r="BF27" s="85"/>
    </row>
    <row r="28" spans="2:58" ht="20.100000000000001" customHeight="1" x14ac:dyDescent="0.2">
      <c r="B28" s="48"/>
      <c r="C28" s="50"/>
      <c r="D28" s="35"/>
      <c r="E28" s="50"/>
      <c r="F28" s="35"/>
      <c r="G28" s="50"/>
      <c r="H28" s="35"/>
      <c r="Z28" s="85"/>
      <c r="AA28" s="85"/>
      <c r="AB28" s="85"/>
      <c r="AC28" s="85"/>
      <c r="AD28" s="85"/>
      <c r="AE28" s="85"/>
      <c r="AF28" s="85"/>
      <c r="AG28" s="85"/>
      <c r="AH28" s="86"/>
      <c r="AI28" s="86"/>
      <c r="AJ28" s="86"/>
      <c r="AK28" s="85"/>
      <c r="AL28" s="85"/>
      <c r="AM28" s="87"/>
      <c r="AN28" s="85"/>
      <c r="AO28" s="85"/>
      <c r="AP28" s="85"/>
      <c r="AQ28" s="85"/>
      <c r="AR28" s="85"/>
      <c r="AS28" s="85"/>
      <c r="AT28" s="86"/>
      <c r="AU28" s="86"/>
      <c r="AV28" s="87"/>
      <c r="AW28" s="85"/>
      <c r="AX28" s="85"/>
      <c r="AY28" s="85"/>
      <c r="AZ28" s="85"/>
      <c r="BA28" s="85"/>
      <c r="BB28" s="85" t="str">
        <f>B10</f>
        <v>Wales</v>
      </c>
      <c r="BC28" s="86">
        <f>E10</f>
        <v>112.18464656722055</v>
      </c>
      <c r="BD28" s="86">
        <f>U10</f>
        <v>0</v>
      </c>
      <c r="BE28" s="86">
        <f>E31</f>
        <v>0</v>
      </c>
      <c r="BF28" s="85"/>
    </row>
    <row r="29" spans="2:58" ht="20.100000000000001" customHeight="1" x14ac:dyDescent="0.2">
      <c r="B29" s="48"/>
      <c r="C29" s="50"/>
      <c r="D29" s="35"/>
      <c r="E29" s="50"/>
      <c r="F29" s="35"/>
      <c r="G29" s="50"/>
      <c r="H29" s="35"/>
      <c r="Z29" s="85"/>
      <c r="AA29" s="85"/>
      <c r="AB29" s="85"/>
      <c r="AC29" s="85"/>
      <c r="AD29" s="85"/>
      <c r="AE29" s="85"/>
      <c r="AF29" s="85"/>
      <c r="AG29" s="85"/>
      <c r="AH29" s="86"/>
      <c r="AI29" s="86"/>
      <c r="AJ29" s="86"/>
      <c r="AK29" s="85"/>
      <c r="AL29" s="85"/>
      <c r="AM29" s="87"/>
      <c r="AN29" s="85"/>
      <c r="AO29" s="85"/>
      <c r="AP29" s="85"/>
      <c r="AQ29" s="85"/>
      <c r="AR29" s="85"/>
      <c r="AS29" s="85"/>
      <c r="AT29" s="86"/>
      <c r="AU29" s="86"/>
      <c r="AV29" s="87"/>
      <c r="AW29" s="85"/>
      <c r="AX29" s="85"/>
      <c r="AY29" s="85"/>
      <c r="AZ29" s="85"/>
      <c r="BA29" s="85"/>
      <c r="BB29" s="85" t="str">
        <f>B9</f>
        <v>Scotland</v>
      </c>
      <c r="BC29" s="86">
        <f>E9</f>
        <v>678.84769606839916</v>
      </c>
      <c r="BD29" s="86">
        <f>U9</f>
        <v>0</v>
      </c>
      <c r="BE29" s="86">
        <f>E25</f>
        <v>0</v>
      </c>
      <c r="BF29" s="85"/>
    </row>
    <row r="30" spans="2:58" ht="20.100000000000001" customHeight="1" x14ac:dyDescent="0.2">
      <c r="B30" s="48"/>
      <c r="C30" s="50"/>
      <c r="D30" s="35"/>
      <c r="E30" s="50"/>
      <c r="F30" s="35"/>
      <c r="G30" s="50"/>
      <c r="H30" s="35"/>
      <c r="Z30" s="85"/>
      <c r="AA30" s="85"/>
      <c r="AB30" s="85"/>
      <c r="AC30" s="85"/>
      <c r="AD30" s="85"/>
      <c r="AE30" s="85"/>
      <c r="AF30" s="85"/>
      <c r="AG30" s="85"/>
      <c r="AH30" s="86"/>
      <c r="AI30" s="86"/>
      <c r="AJ30" s="86"/>
      <c r="AK30" s="85"/>
      <c r="AL30" s="85"/>
      <c r="AM30" s="87"/>
      <c r="AN30" s="85"/>
      <c r="AO30" s="85"/>
      <c r="AP30" s="85"/>
      <c r="AQ30" s="85"/>
      <c r="AR30" s="85"/>
      <c r="AS30" s="85"/>
      <c r="AT30" s="86"/>
      <c r="AU30" s="86"/>
      <c r="AV30" s="87"/>
      <c r="AW30" s="85"/>
      <c r="AX30" s="85"/>
      <c r="AY30" s="85"/>
      <c r="AZ30" s="85"/>
      <c r="BA30" s="85"/>
      <c r="BB30" s="85" t="str">
        <f>B8</f>
        <v>England</v>
      </c>
      <c r="BC30" s="86">
        <f>E8</f>
        <v>3933.301199909457</v>
      </c>
      <c r="BD30" s="86">
        <f>U8</f>
        <v>0</v>
      </c>
      <c r="BE30" s="86">
        <f>E16</f>
        <v>0</v>
      </c>
      <c r="BF30" s="85"/>
    </row>
    <row r="31" spans="2:58" ht="20.100000000000001" customHeight="1" x14ac:dyDescent="0.2">
      <c r="B31" s="47"/>
      <c r="C31" s="49"/>
      <c r="D31" s="33"/>
      <c r="E31" s="49"/>
      <c r="F31" s="33"/>
      <c r="G31" s="49"/>
      <c r="H31" s="33"/>
      <c r="Z31" s="85"/>
      <c r="AA31" s="85"/>
      <c r="AB31" s="85"/>
      <c r="AC31" s="85"/>
      <c r="AD31" s="85"/>
      <c r="AE31" s="85"/>
      <c r="AF31" s="85"/>
      <c r="AG31" s="86"/>
      <c r="AH31" s="86"/>
      <c r="AI31" s="86"/>
      <c r="AJ31" s="86"/>
      <c r="AK31" s="85"/>
      <c r="AL31" s="85"/>
      <c r="AM31" s="87"/>
      <c r="AN31" s="85"/>
      <c r="AO31" s="85"/>
      <c r="AP31" s="85"/>
      <c r="AQ31" s="85"/>
      <c r="AR31" s="85"/>
      <c r="AS31" s="86"/>
      <c r="AT31" s="86"/>
      <c r="AU31" s="86"/>
      <c r="AV31" s="87"/>
      <c r="AW31" s="85"/>
      <c r="AX31" s="85"/>
      <c r="AY31" s="85"/>
      <c r="AZ31" s="85"/>
      <c r="BA31" s="85"/>
      <c r="BB31" s="86" t="str">
        <f>B7</f>
        <v>Great Britain</v>
      </c>
      <c r="BC31" s="86">
        <f>E7</f>
        <v>4724.3335425450778</v>
      </c>
      <c r="BD31" s="86">
        <f>U7</f>
        <v>0</v>
      </c>
      <c r="BE31" s="86">
        <f>E15</f>
        <v>0</v>
      </c>
      <c r="BF31" s="85"/>
    </row>
    <row r="32" spans="2:58" ht="20.100000000000001" customHeight="1" x14ac:dyDescent="0.2"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</row>
    <row r="33" spans="1:58" ht="20.100000000000001" customHeight="1" x14ac:dyDescent="0.2"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5"/>
      <c r="AO33" s="85"/>
      <c r="AP33" s="85"/>
      <c r="AQ33" s="85"/>
      <c r="AR33" s="85"/>
      <c r="AS33" s="85"/>
      <c r="AT33" s="85"/>
      <c r="AU33" s="85"/>
      <c r="AV33" s="85"/>
      <c r="AW33" s="85"/>
      <c r="AX33" s="85"/>
      <c r="AY33" s="85"/>
      <c r="AZ33" s="85"/>
      <c r="BA33" s="85"/>
      <c r="BB33" s="85"/>
      <c r="BC33" s="85"/>
      <c r="BD33" s="85"/>
      <c r="BE33" s="85"/>
      <c r="BF33" s="85"/>
    </row>
    <row r="34" spans="1:58" ht="20.100000000000001" customHeight="1" x14ac:dyDescent="0.2">
      <c r="A34" s="15" t="s">
        <v>92</v>
      </c>
    </row>
  </sheetData>
  <mergeCells count="14">
    <mergeCell ref="C5:D5"/>
    <mergeCell ref="E5:F5"/>
    <mergeCell ref="G5:H5"/>
    <mergeCell ref="B12:B14"/>
    <mergeCell ref="I4:X4"/>
    <mergeCell ref="C4:H4"/>
    <mergeCell ref="I5:T5"/>
    <mergeCell ref="U5:V5"/>
    <mergeCell ref="W5:X5"/>
    <mergeCell ref="C12:H12"/>
    <mergeCell ref="C13:D13"/>
    <mergeCell ref="E13:F13"/>
    <mergeCell ref="G13:H13"/>
    <mergeCell ref="B4:B6"/>
  </mergeCells>
  <conditionalFormatting sqref="AM19:AM31 C9:C10 I9:S10 U9:U10 W9:W10 E9:E10 G9:G10">
    <cfRule type="cellIs" dxfId="770" priority="204" operator="between">
      <formula>0.001</formula>
      <formula>0.1</formula>
    </cfRule>
  </conditionalFormatting>
  <conditionalFormatting sqref="AV19:AV31">
    <cfRule type="cellIs" dxfId="769" priority="203" operator="between">
      <formula>0.001</formula>
      <formula>0.1</formula>
    </cfRule>
  </conditionalFormatting>
  <conditionalFormatting sqref="E17:E24">
    <cfRule type="cellIs" dxfId="768" priority="49" operator="between">
      <formula>0.001</formula>
      <formula>0.1</formula>
    </cfRule>
  </conditionalFormatting>
  <conditionalFormatting sqref="F15">
    <cfRule type="cellIs" dxfId="767" priority="46" operator="between">
      <formula>0.001</formula>
      <formula>0.1</formula>
    </cfRule>
  </conditionalFormatting>
  <conditionalFormatting sqref="F25">
    <cfRule type="cellIs" dxfId="766" priority="45" operator="between">
      <formula>0.001</formula>
      <formula>0.1</formula>
    </cfRule>
  </conditionalFormatting>
  <conditionalFormatting sqref="E15:E16 E25:E31">
    <cfRule type="cellIs" dxfId="765" priority="50" operator="between">
      <formula>0.001</formula>
      <formula>0.1</formula>
    </cfRule>
  </conditionalFormatting>
  <conditionalFormatting sqref="F16">
    <cfRule type="cellIs" dxfId="764" priority="48" operator="between">
      <formula>0.001</formula>
      <formula>0.1</formula>
    </cfRule>
  </conditionalFormatting>
  <conditionalFormatting sqref="F17:F24">
    <cfRule type="cellIs" dxfId="763" priority="47" operator="between">
      <formula>0.001</formula>
      <formula>0.1</formula>
    </cfRule>
  </conditionalFormatting>
  <conditionalFormatting sqref="F26:F30">
    <cfRule type="cellIs" dxfId="762" priority="43" operator="between">
      <formula>0.001</formula>
      <formula>0.1</formula>
    </cfRule>
  </conditionalFormatting>
  <conditionalFormatting sqref="F31">
    <cfRule type="cellIs" dxfId="761" priority="44" operator="between">
      <formula>0.001</formula>
      <formula>0.1</formula>
    </cfRule>
  </conditionalFormatting>
  <conditionalFormatting sqref="G17:G24">
    <cfRule type="cellIs" dxfId="760" priority="39" operator="between">
      <formula>0.001</formula>
      <formula>0.1</formula>
    </cfRule>
  </conditionalFormatting>
  <conditionalFormatting sqref="H17:H24">
    <cfRule type="cellIs" dxfId="759" priority="37" operator="between">
      <formula>0.001</formula>
      <formula>0.1</formula>
    </cfRule>
  </conditionalFormatting>
  <conditionalFormatting sqref="H15">
    <cfRule type="cellIs" dxfId="758" priority="36" operator="between">
      <formula>0.001</formula>
      <formula>0.1</formula>
    </cfRule>
  </conditionalFormatting>
  <conditionalFormatting sqref="G15:G16 G25:G31">
    <cfRule type="cellIs" dxfId="757" priority="40" operator="between">
      <formula>0.001</formula>
      <formula>0.1</formula>
    </cfRule>
  </conditionalFormatting>
  <conditionalFormatting sqref="H16">
    <cfRule type="cellIs" dxfId="756" priority="38" operator="between">
      <formula>0.001</formula>
      <formula>0.1</formula>
    </cfRule>
  </conditionalFormatting>
  <conditionalFormatting sqref="H25">
    <cfRule type="cellIs" dxfId="755" priority="35" operator="between">
      <formula>0.001</formula>
      <formula>0.1</formula>
    </cfRule>
  </conditionalFormatting>
  <conditionalFormatting sqref="H31">
    <cfRule type="cellIs" dxfId="754" priority="34" operator="between">
      <formula>0.001</formula>
      <formula>0.1</formula>
    </cfRule>
  </conditionalFormatting>
  <conditionalFormatting sqref="H26:H30">
    <cfRule type="cellIs" dxfId="753" priority="33" operator="between">
      <formula>0.001</formula>
      <formula>0.1</formula>
    </cfRule>
  </conditionalFormatting>
  <conditionalFormatting sqref="C7:C8">
    <cfRule type="cellIs" dxfId="752" priority="30" operator="between">
      <formula>0.001</formula>
      <formula>0.1</formula>
    </cfRule>
  </conditionalFormatting>
  <conditionalFormatting sqref="D8">
    <cfRule type="cellIs" dxfId="751" priority="28" operator="between">
      <formula>0.001</formula>
      <formula>0.1</formula>
    </cfRule>
  </conditionalFormatting>
  <conditionalFormatting sqref="D15">
    <cfRule type="cellIs" dxfId="750" priority="56" operator="between">
      <formula>0.001</formula>
      <formula>0.1</formula>
    </cfRule>
  </conditionalFormatting>
  <conditionalFormatting sqref="D25">
    <cfRule type="cellIs" dxfId="749" priority="55" operator="between">
      <formula>0.001</formula>
      <formula>0.1</formula>
    </cfRule>
  </conditionalFormatting>
  <conditionalFormatting sqref="D26:D30">
    <cfRule type="cellIs" dxfId="748" priority="53" operator="between">
      <formula>0.001</formula>
      <formula>0.1</formula>
    </cfRule>
  </conditionalFormatting>
  <conditionalFormatting sqref="D31">
    <cfRule type="cellIs" dxfId="747" priority="54" operator="between">
      <formula>0.001</formula>
      <formula>0.1</formula>
    </cfRule>
  </conditionalFormatting>
  <conditionalFormatting sqref="H7:H10 T7:T10 V7:V10 X7:X10 D7:D10 F7:F10">
    <cfRule type="expression" dxfId="746" priority="1">
      <formula>IF(D7&gt;25,1,0)</formula>
    </cfRule>
  </conditionalFormatting>
  <conditionalFormatting sqref="I7:S8">
    <cfRule type="cellIs" dxfId="745" priority="90" operator="between">
      <formula>0.001</formula>
      <formula>0.1</formula>
    </cfRule>
  </conditionalFormatting>
  <conditionalFormatting sqref="T10">
    <cfRule type="cellIs" dxfId="744" priority="84" operator="between">
      <formula>0.001</formula>
      <formula>0.1</formula>
    </cfRule>
  </conditionalFormatting>
  <conditionalFormatting sqref="T8">
    <cfRule type="cellIs" dxfId="743" priority="88" operator="between">
      <formula>0.001</formula>
      <formula>0.1</formula>
    </cfRule>
  </conditionalFormatting>
  <conditionalFormatting sqref="T7">
    <cfRule type="cellIs" dxfId="742" priority="86" operator="between">
      <formula>0.001</formula>
      <formula>0.1</formula>
    </cfRule>
  </conditionalFormatting>
  <conditionalFormatting sqref="T9">
    <cfRule type="cellIs" dxfId="741" priority="85" operator="between">
      <formula>0.001</formula>
      <formula>0.1</formula>
    </cfRule>
  </conditionalFormatting>
  <conditionalFormatting sqref="U7:U10 W7:W10 C7:C10 E7:E10 G7:G10">
    <cfRule type="expression" dxfId="740" priority="82">
      <formula>IF(D7&gt;25,1,0)</formula>
    </cfRule>
  </conditionalFormatting>
  <conditionalFormatting sqref="U7:U8">
    <cfRule type="cellIs" dxfId="739" priority="80" operator="between">
      <formula>0.001</formula>
      <formula>0.1</formula>
    </cfRule>
  </conditionalFormatting>
  <conditionalFormatting sqref="V10">
    <cfRule type="cellIs" dxfId="738" priority="74" operator="between">
      <formula>0.001</formula>
      <formula>0.1</formula>
    </cfRule>
  </conditionalFormatting>
  <conditionalFormatting sqref="V8">
    <cfRule type="cellIs" dxfId="737" priority="78" operator="between">
      <formula>0.001</formula>
      <formula>0.1</formula>
    </cfRule>
  </conditionalFormatting>
  <conditionalFormatting sqref="V7">
    <cfRule type="cellIs" dxfId="736" priority="76" operator="between">
      <formula>0.001</formula>
      <formula>0.1</formula>
    </cfRule>
  </conditionalFormatting>
  <conditionalFormatting sqref="V9">
    <cfRule type="cellIs" dxfId="735" priority="75" operator="between">
      <formula>0.001</formula>
      <formula>0.1</formula>
    </cfRule>
  </conditionalFormatting>
  <conditionalFormatting sqref="W7:W8">
    <cfRule type="cellIs" dxfId="734" priority="70" operator="between">
      <formula>0.001</formula>
      <formula>0.1</formula>
    </cfRule>
  </conditionalFormatting>
  <conditionalFormatting sqref="X10">
    <cfRule type="cellIs" dxfId="733" priority="64" operator="between">
      <formula>0.001</formula>
      <formula>0.1</formula>
    </cfRule>
  </conditionalFormatting>
  <conditionalFormatting sqref="X8">
    <cfRule type="cellIs" dxfId="732" priority="68" operator="between">
      <formula>0.001</formula>
      <formula>0.1</formula>
    </cfRule>
  </conditionalFormatting>
  <conditionalFormatting sqref="X7">
    <cfRule type="cellIs" dxfId="731" priority="66" operator="between">
      <formula>0.001</formula>
      <formula>0.1</formula>
    </cfRule>
  </conditionalFormatting>
  <conditionalFormatting sqref="X9">
    <cfRule type="cellIs" dxfId="730" priority="65" operator="between">
      <formula>0.001</formula>
      <formula>0.1</formula>
    </cfRule>
  </conditionalFormatting>
  <conditionalFormatting sqref="C15:C16 C25:C31">
    <cfRule type="cellIs" dxfId="729" priority="60" operator="between">
      <formula>0.001</formula>
      <formula>0.1</formula>
    </cfRule>
  </conditionalFormatting>
  <conditionalFormatting sqref="C17:C24">
    <cfRule type="cellIs" dxfId="728" priority="59" operator="between">
      <formula>0.001</formula>
      <formula>0.1</formula>
    </cfRule>
  </conditionalFormatting>
  <conditionalFormatting sqref="D17:D24">
    <cfRule type="cellIs" dxfId="727" priority="57" operator="between">
      <formula>0.001</formula>
      <formula>0.1</formula>
    </cfRule>
  </conditionalFormatting>
  <conditionalFormatting sqref="D16">
    <cfRule type="cellIs" dxfId="726" priority="58" operator="between">
      <formula>0.001</formula>
      <formula>0.1</formula>
    </cfRule>
  </conditionalFormatting>
  <conditionalFormatting sqref="C15:C31">
    <cfRule type="expression" dxfId="725" priority="52">
      <formula>IF(D15&gt;25,1,0)</formula>
    </cfRule>
  </conditionalFormatting>
  <conditionalFormatting sqref="D15:D31">
    <cfRule type="expression" dxfId="724" priority="51">
      <formula>IF(D15&gt;25,1,0)</formula>
    </cfRule>
  </conditionalFormatting>
  <conditionalFormatting sqref="E15:E31">
    <cfRule type="expression" dxfId="723" priority="42">
      <formula>IF(F15&gt;25,1,0)</formula>
    </cfRule>
  </conditionalFormatting>
  <conditionalFormatting sqref="F15:F31">
    <cfRule type="expression" dxfId="722" priority="41">
      <formula>IF(F15&gt;25,1,0)</formula>
    </cfRule>
  </conditionalFormatting>
  <conditionalFormatting sqref="G15:G31">
    <cfRule type="expression" dxfId="721" priority="32">
      <formula>IF(H15&gt;25,1,0)</formula>
    </cfRule>
  </conditionalFormatting>
  <conditionalFormatting sqref="H15:H31">
    <cfRule type="expression" dxfId="720" priority="31">
      <formula>IF(H15&gt;25,1,0)</formula>
    </cfRule>
  </conditionalFormatting>
  <conditionalFormatting sqref="D10">
    <cfRule type="cellIs" dxfId="719" priority="24" operator="between">
      <formula>0.001</formula>
      <formula>0.1</formula>
    </cfRule>
  </conditionalFormatting>
  <conditionalFormatting sqref="D7">
    <cfRule type="cellIs" dxfId="718" priority="26" operator="between">
      <formula>0.001</formula>
      <formula>0.1</formula>
    </cfRule>
  </conditionalFormatting>
  <conditionalFormatting sqref="D9">
    <cfRule type="cellIs" dxfId="717" priority="25" operator="between">
      <formula>0.001</formula>
      <formula>0.1</formula>
    </cfRule>
  </conditionalFormatting>
  <conditionalFormatting sqref="E7:E8">
    <cfRule type="cellIs" dxfId="716" priority="20" operator="between">
      <formula>0.001</formula>
      <formula>0.1</formula>
    </cfRule>
  </conditionalFormatting>
  <conditionalFormatting sqref="F10">
    <cfRule type="cellIs" dxfId="715" priority="14" operator="between">
      <formula>0.001</formula>
      <formula>0.1</formula>
    </cfRule>
  </conditionalFormatting>
  <conditionalFormatting sqref="F8">
    <cfRule type="cellIs" dxfId="714" priority="18" operator="between">
      <formula>0.001</formula>
      <formula>0.1</formula>
    </cfRule>
  </conditionalFormatting>
  <conditionalFormatting sqref="F7">
    <cfRule type="cellIs" dxfId="713" priority="16" operator="between">
      <formula>0.001</formula>
      <formula>0.1</formula>
    </cfRule>
  </conditionalFormatting>
  <conditionalFormatting sqref="F9">
    <cfRule type="cellIs" dxfId="712" priority="15" operator="between">
      <formula>0.001</formula>
      <formula>0.1</formula>
    </cfRule>
  </conditionalFormatting>
  <conditionalFormatting sqref="G7:G8">
    <cfRule type="cellIs" dxfId="711" priority="10" operator="between">
      <formula>0.001</formula>
      <formula>0.1</formula>
    </cfRule>
  </conditionalFormatting>
  <conditionalFormatting sqref="H10">
    <cfRule type="cellIs" dxfId="710" priority="4" operator="between">
      <formula>0.001</formula>
      <formula>0.1</formula>
    </cfRule>
  </conditionalFormatting>
  <conditionalFormatting sqref="H8">
    <cfRule type="cellIs" dxfId="709" priority="8" operator="between">
      <formula>0.001</formula>
      <formula>0.1</formula>
    </cfRule>
  </conditionalFormatting>
  <conditionalFormatting sqref="H7">
    <cfRule type="cellIs" dxfId="708" priority="6" operator="between">
      <formula>0.001</formula>
      <formula>0.1</formula>
    </cfRule>
  </conditionalFormatting>
  <conditionalFormatting sqref="H9">
    <cfRule type="cellIs" dxfId="707" priority="5" operator="between">
      <formula>0.001</formula>
      <formula>0.1</formula>
    </cfRule>
  </conditionalFormatting>
  <conditionalFormatting sqref="I7:S10">
    <cfRule type="expression" dxfId="706" priority="880">
      <formula>IF(T7&gt;25,1,0)</formula>
    </cfRule>
  </conditionalFormatting>
  <hyperlinks>
    <hyperlink ref="A34" location="Index!A1" display="Return to Index tab"/>
    <hyperlink ref="A12" location="Index!A1" display="Return to Index tab"/>
  </hyperlink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2:H46"/>
  <sheetViews>
    <sheetView showGridLines="0" zoomScale="70" zoomScaleNormal="70" workbookViewId="0">
      <selection activeCell="A2" sqref="A2"/>
    </sheetView>
  </sheetViews>
  <sheetFormatPr defaultColWidth="9.140625" defaultRowHeight="20.100000000000001" customHeight="1" x14ac:dyDescent="0.2"/>
  <cols>
    <col min="1" max="1" width="15.7109375" style="1" customWidth="1"/>
    <col min="2" max="2" width="34.7109375" style="1" customWidth="1"/>
    <col min="3" max="9" width="14.7109375" style="1" customWidth="1"/>
    <col min="10" max="10" width="7.7109375" style="1" customWidth="1"/>
    <col min="11" max="11" width="14.7109375" style="1" customWidth="1"/>
    <col min="12" max="12" width="7.7109375" style="1" customWidth="1"/>
    <col min="13" max="13" width="14.7109375" style="1" customWidth="1"/>
    <col min="14" max="14" width="7.7109375" style="1" customWidth="1"/>
    <col min="15" max="15" width="11.7109375" style="1" customWidth="1"/>
    <col min="16" max="16384" width="9.140625" style="1"/>
  </cols>
  <sheetData>
    <row r="2" spans="1:8" ht="20.100000000000001" customHeight="1" x14ac:dyDescent="0.3">
      <c r="A2" s="4" t="s">
        <v>49</v>
      </c>
      <c r="B2" s="3" t="s">
        <v>169</v>
      </c>
    </row>
    <row r="4" spans="1:8" ht="20.100000000000001" customHeight="1" x14ac:dyDescent="0.2">
      <c r="B4" s="120" t="s">
        <v>39</v>
      </c>
      <c r="C4" s="120" t="s">
        <v>19</v>
      </c>
      <c r="D4" s="120"/>
      <c r="E4" s="120"/>
      <c r="F4" s="120" t="s">
        <v>29</v>
      </c>
      <c r="G4" s="120"/>
      <c r="H4" s="120"/>
    </row>
    <row r="5" spans="1:8" ht="20.100000000000001" customHeight="1" x14ac:dyDescent="0.2">
      <c r="B5" s="120"/>
      <c r="C5" s="72" t="s">
        <v>11</v>
      </c>
      <c r="D5" s="72" t="s">
        <v>10</v>
      </c>
      <c r="E5" s="72" t="s">
        <v>4</v>
      </c>
      <c r="F5" s="72" t="s">
        <v>11</v>
      </c>
      <c r="G5" s="72" t="s">
        <v>10</v>
      </c>
      <c r="H5" s="72" t="s">
        <v>4</v>
      </c>
    </row>
    <row r="6" spans="1:8" ht="20.100000000000001" customHeight="1" x14ac:dyDescent="0.2">
      <c r="B6" s="120"/>
      <c r="C6" s="74" t="s">
        <v>57</v>
      </c>
      <c r="D6" s="74" t="s">
        <v>57</v>
      </c>
      <c r="E6" s="74" t="s">
        <v>57</v>
      </c>
      <c r="F6" s="74" t="s">
        <v>57</v>
      </c>
      <c r="G6" s="74" t="s">
        <v>57</v>
      </c>
      <c r="H6" s="74" t="s">
        <v>57</v>
      </c>
    </row>
    <row r="7" spans="1:8" ht="20.100000000000001" customHeight="1" x14ac:dyDescent="0.3">
      <c r="B7" s="60" t="s">
        <v>3</v>
      </c>
      <c r="C7" s="78">
        <v>324.52398031077229</v>
      </c>
      <c r="D7" s="78">
        <v>424.340246783206</v>
      </c>
      <c r="E7" s="78">
        <v>388.42281025268716</v>
      </c>
      <c r="F7" s="78">
        <v>192.55819319896909</v>
      </c>
      <c r="G7" s="78">
        <v>265.37698649911562</v>
      </c>
      <c r="H7" s="78">
        <v>226.95909026858104</v>
      </c>
    </row>
    <row r="8" spans="1:8" ht="20.100000000000001" customHeight="1" x14ac:dyDescent="0.3">
      <c r="B8" s="61" t="s">
        <v>0</v>
      </c>
      <c r="C8" s="78">
        <v>327.78895003351903</v>
      </c>
      <c r="D8" s="78">
        <v>418.85342662243579</v>
      </c>
      <c r="E8" s="78">
        <v>384.48728996816851</v>
      </c>
      <c r="F8" s="78">
        <v>207.89882066882996</v>
      </c>
      <c r="G8" s="78">
        <v>274.99739801243038</v>
      </c>
      <c r="H8" s="78">
        <v>238.26715238217079</v>
      </c>
    </row>
    <row r="9" spans="1:8" ht="20.100000000000001" customHeight="1" x14ac:dyDescent="0.3">
      <c r="B9" s="19" t="s">
        <v>7</v>
      </c>
      <c r="C9" s="77">
        <v>398.84804333964991</v>
      </c>
      <c r="D9" s="77">
        <v>278.04420684659084</v>
      </c>
      <c r="E9" s="77">
        <v>358.0176963685322</v>
      </c>
      <c r="F9" s="77">
        <v>293.66702060491718</v>
      </c>
      <c r="G9" s="77">
        <v>177.76080914090161</v>
      </c>
      <c r="H9" s="77">
        <v>240.85239379286389</v>
      </c>
    </row>
    <row r="10" spans="1:8" ht="20.100000000000001" customHeight="1" x14ac:dyDescent="0.3">
      <c r="B10" s="19" t="s">
        <v>8</v>
      </c>
      <c r="C10" s="77">
        <v>409.35422127572127</v>
      </c>
      <c r="D10" s="77">
        <v>409.43832764149704</v>
      </c>
      <c r="E10" s="77">
        <v>409.3889151516039</v>
      </c>
      <c r="F10" s="77">
        <v>251.26745269670965</v>
      </c>
      <c r="G10" s="77">
        <v>180.29198868356599</v>
      </c>
      <c r="H10" s="77">
        <v>229.16544416630094</v>
      </c>
    </row>
    <row r="11" spans="1:8" ht="20.100000000000001" customHeight="1" x14ac:dyDescent="0.3">
      <c r="B11" s="19" t="s">
        <v>24</v>
      </c>
      <c r="C11" s="77">
        <v>421.67962436039471</v>
      </c>
      <c r="D11" s="77">
        <v>417.48814178687263</v>
      </c>
      <c r="E11" s="77">
        <v>420.15734461976211</v>
      </c>
      <c r="F11" s="77">
        <v>242.39278178262472</v>
      </c>
      <c r="G11" s="77">
        <v>286.13217362753613</v>
      </c>
      <c r="H11" s="77">
        <v>258.45333972567829</v>
      </c>
    </row>
    <row r="12" spans="1:8" ht="20.100000000000001" customHeight="1" x14ac:dyDescent="0.3">
      <c r="B12" s="19" t="s">
        <v>9</v>
      </c>
      <c r="C12" s="77">
        <v>422.97694906898107</v>
      </c>
      <c r="D12" s="77">
        <v>253.91001990222782</v>
      </c>
      <c r="E12" s="77">
        <v>387.13787652672011</v>
      </c>
      <c r="F12" s="77">
        <v>236.74662434769712</v>
      </c>
      <c r="G12" s="77">
        <v>196.2788457213413</v>
      </c>
      <c r="H12" s="77">
        <v>220.044835413378</v>
      </c>
    </row>
    <row r="13" spans="1:8" ht="20.100000000000001" customHeight="1" x14ac:dyDescent="0.3">
      <c r="B13" s="19" t="s">
        <v>18</v>
      </c>
      <c r="C13" s="77">
        <v>404.66746134322312</v>
      </c>
      <c r="D13" s="77">
        <v>285.0618196317053</v>
      </c>
      <c r="E13" s="77">
        <v>348.78871009742249</v>
      </c>
      <c r="F13" s="77">
        <v>261.70199531727076</v>
      </c>
      <c r="G13" s="77">
        <v>172.67381315268162</v>
      </c>
      <c r="H13" s="77">
        <v>198.56647171051</v>
      </c>
    </row>
    <row r="14" spans="1:8" ht="20.100000000000001" customHeight="1" x14ac:dyDescent="0.3">
      <c r="B14" s="19" t="s">
        <v>12</v>
      </c>
      <c r="C14" s="77">
        <v>424.1083552563212</v>
      </c>
      <c r="D14" s="77">
        <v>348.72097267295931</v>
      </c>
      <c r="E14" s="77">
        <v>383.74945346926899</v>
      </c>
      <c r="F14" s="77">
        <v>302.18966467221458</v>
      </c>
      <c r="G14" s="77">
        <v>217.87238103778239</v>
      </c>
      <c r="H14" s="77">
        <v>238.78709539818348</v>
      </c>
    </row>
    <row r="15" spans="1:8" ht="20.100000000000001" customHeight="1" x14ac:dyDescent="0.3">
      <c r="B15" s="19" t="s">
        <v>5</v>
      </c>
      <c r="C15" s="77">
        <v>441.76711631814072</v>
      </c>
      <c r="D15" s="77">
        <v>322.82859269601784</v>
      </c>
      <c r="E15" s="77">
        <v>413.52313973241246</v>
      </c>
      <c r="F15" s="77">
        <v>297.11806290018103</v>
      </c>
      <c r="G15" s="77">
        <v>173.41159827645851</v>
      </c>
      <c r="H15" s="77">
        <v>248.68152436184835</v>
      </c>
    </row>
    <row r="16" spans="1:8" ht="20.100000000000001" customHeight="1" x14ac:dyDescent="0.3">
      <c r="B16" s="19" t="s">
        <v>6</v>
      </c>
      <c r="C16" s="77">
        <v>413.822662285013</v>
      </c>
      <c r="D16" s="77">
        <v>359.31776915170479</v>
      </c>
      <c r="E16" s="77">
        <v>395.29099861968848</v>
      </c>
      <c r="F16" s="77">
        <v>254.74411160749355</v>
      </c>
      <c r="G16" s="77">
        <v>452.4860991839285</v>
      </c>
      <c r="H16" s="77">
        <v>326.91809589982364</v>
      </c>
    </row>
    <row r="17" spans="2:8" ht="20.100000000000001" customHeight="1" x14ac:dyDescent="0.3">
      <c r="B17" s="62" t="s">
        <v>2</v>
      </c>
      <c r="C17" s="78">
        <v>277.10123797988018</v>
      </c>
      <c r="D17" s="78">
        <v>385.08699747715417</v>
      </c>
      <c r="E17" s="78">
        <v>331.7552550315616</v>
      </c>
      <c r="F17" s="78">
        <v>118.25414055273346</v>
      </c>
      <c r="G17" s="78">
        <v>185.82476551974307</v>
      </c>
      <c r="H17" s="78">
        <v>146.01768064236811</v>
      </c>
    </row>
    <row r="18" spans="2:8" ht="20.100000000000001" customHeight="1" x14ac:dyDescent="0.3">
      <c r="B18" s="19" t="s">
        <v>13</v>
      </c>
      <c r="C18" s="77">
        <v>450.94146855912504</v>
      </c>
      <c r="D18" s="77">
        <v>0</v>
      </c>
      <c r="E18" s="77">
        <v>450.94146855912504</v>
      </c>
      <c r="F18" s="77">
        <v>145.36958946311577</v>
      </c>
      <c r="G18" s="77">
        <v>0</v>
      </c>
      <c r="H18" s="77">
        <v>145.36958946311577</v>
      </c>
    </row>
    <row r="19" spans="2:8" ht="20.100000000000001" customHeight="1" x14ac:dyDescent="0.3">
      <c r="B19" s="19" t="s">
        <v>14</v>
      </c>
      <c r="C19" s="77">
        <v>341.50096179709993</v>
      </c>
      <c r="D19" s="77">
        <v>241.79923371905761</v>
      </c>
      <c r="E19" s="77">
        <v>295.21087376086615</v>
      </c>
      <c r="F19" s="77">
        <v>152.34606043047776</v>
      </c>
      <c r="G19" s="77">
        <v>89.715205538570856</v>
      </c>
      <c r="H19" s="77">
        <v>111.38936773266759</v>
      </c>
    </row>
    <row r="20" spans="2:8" ht="20.100000000000001" customHeight="1" x14ac:dyDescent="0.3">
      <c r="B20" s="19" t="s">
        <v>15</v>
      </c>
      <c r="C20" s="77">
        <v>355.00053868443194</v>
      </c>
      <c r="D20" s="77">
        <v>292.62969307714815</v>
      </c>
      <c r="E20" s="77">
        <v>322.61567654218845</v>
      </c>
      <c r="F20" s="77">
        <v>210.26404498092867</v>
      </c>
      <c r="G20" s="77">
        <v>115.17882449166198</v>
      </c>
      <c r="H20" s="77">
        <v>165.20827896447619</v>
      </c>
    </row>
    <row r="21" spans="2:8" ht="20.100000000000001" customHeight="1" x14ac:dyDescent="0.3">
      <c r="B21" s="19" t="s">
        <v>16</v>
      </c>
      <c r="C21" s="77">
        <v>423.53094121288245</v>
      </c>
      <c r="D21" s="77">
        <v>273.39534543814068</v>
      </c>
      <c r="E21" s="77">
        <v>343.45862346635346</v>
      </c>
      <c r="F21" s="77">
        <v>200.52839847989807</v>
      </c>
      <c r="G21" s="77">
        <v>133.79369207275101</v>
      </c>
      <c r="H21" s="77">
        <v>158.06912342248995</v>
      </c>
    </row>
    <row r="22" spans="2:8" ht="20.100000000000001" customHeight="1" x14ac:dyDescent="0.3">
      <c r="B22" s="19" t="s">
        <v>17</v>
      </c>
      <c r="C22" s="77">
        <v>261.09618194977998</v>
      </c>
      <c r="D22" s="77">
        <v>461.04147443650004</v>
      </c>
      <c r="E22" s="77">
        <v>349.96075638832224</v>
      </c>
      <c r="F22" s="77">
        <v>140.69883451601814</v>
      </c>
      <c r="G22" s="77">
        <v>140.30299815778449</v>
      </c>
      <c r="H22" s="77">
        <v>140.51643933134184</v>
      </c>
    </row>
    <row r="23" spans="2:8" ht="20.100000000000001" customHeight="1" x14ac:dyDescent="0.3">
      <c r="B23" s="63" t="s">
        <v>1</v>
      </c>
      <c r="C23" s="78">
        <v>471.54108090832568</v>
      </c>
      <c r="D23" s="78">
        <v>398.97302765473421</v>
      </c>
      <c r="E23" s="78">
        <v>462.70266416590107</v>
      </c>
      <c r="F23" s="78">
        <v>294.80104497057437</v>
      </c>
      <c r="G23" s="78">
        <v>219.60877995804617</v>
      </c>
      <c r="H23" s="78">
        <v>280.39829936051285</v>
      </c>
    </row>
    <row r="25" spans="2:8" ht="20.100000000000001" customHeight="1" x14ac:dyDescent="0.2">
      <c r="B25" s="120" t="s">
        <v>39</v>
      </c>
      <c r="C25" s="120" t="s">
        <v>112</v>
      </c>
      <c r="D25" s="120"/>
      <c r="E25" s="120"/>
      <c r="F25" s="134"/>
      <c r="G25" s="134"/>
      <c r="H25" s="134"/>
    </row>
    <row r="26" spans="2:8" ht="20.100000000000001" customHeight="1" x14ac:dyDescent="0.2">
      <c r="B26" s="120"/>
      <c r="C26" s="72" t="s">
        <v>11</v>
      </c>
      <c r="D26" s="72" t="s">
        <v>10</v>
      </c>
      <c r="E26" s="72" t="s">
        <v>4</v>
      </c>
      <c r="F26" s="79"/>
      <c r="G26" s="79"/>
      <c r="H26" s="79"/>
    </row>
    <row r="27" spans="2:8" ht="20.100000000000001" customHeight="1" x14ac:dyDescent="0.2">
      <c r="B27" s="120"/>
      <c r="C27" s="74" t="s">
        <v>57</v>
      </c>
      <c r="D27" s="74" t="s">
        <v>57</v>
      </c>
      <c r="E27" s="74" t="s">
        <v>57</v>
      </c>
      <c r="F27" s="37"/>
      <c r="G27" s="37"/>
      <c r="H27" s="37"/>
    </row>
    <row r="28" spans="2:8" ht="20.100000000000001" customHeight="1" x14ac:dyDescent="0.3">
      <c r="B28" s="60" t="s">
        <v>3</v>
      </c>
      <c r="C28" s="78">
        <v>167.90431425972332</v>
      </c>
      <c r="D28" s="78">
        <v>300.83914327917262</v>
      </c>
      <c r="E28" s="78">
        <v>281.14509453555053</v>
      </c>
      <c r="F28" s="49"/>
      <c r="G28" s="49"/>
      <c r="H28" s="49"/>
    </row>
    <row r="29" spans="2:8" ht="20.100000000000001" customHeight="1" x14ac:dyDescent="0.3">
      <c r="B29" s="61" t="s">
        <v>0</v>
      </c>
      <c r="C29" s="78">
        <v>160.17830240725533</v>
      </c>
      <c r="D29" s="78">
        <v>265.93900015686484</v>
      </c>
      <c r="E29" s="78">
        <v>254.37142384050131</v>
      </c>
      <c r="F29" s="49"/>
      <c r="G29" s="49"/>
      <c r="H29" s="49"/>
    </row>
    <row r="30" spans="2:8" ht="20.100000000000001" customHeight="1" x14ac:dyDescent="0.3">
      <c r="B30" s="19" t="s">
        <v>7</v>
      </c>
      <c r="C30" s="77">
        <v>138.20423453181999</v>
      </c>
      <c r="D30" s="77">
        <v>144.80676275650001</v>
      </c>
      <c r="E30" s="77">
        <v>140.09067116744285</v>
      </c>
      <c r="F30" s="50"/>
      <c r="G30" s="50"/>
      <c r="H30" s="50"/>
    </row>
    <row r="31" spans="2:8" ht="20.100000000000001" customHeight="1" x14ac:dyDescent="0.3">
      <c r="B31" s="19" t="s">
        <v>8</v>
      </c>
      <c r="C31" s="77">
        <v>176.32421015280002</v>
      </c>
      <c r="D31" s="77" t="s">
        <v>68</v>
      </c>
      <c r="E31" s="77">
        <v>176.32421015280002</v>
      </c>
      <c r="F31" s="50"/>
      <c r="G31" s="50"/>
      <c r="H31" s="50"/>
    </row>
    <row r="32" spans="2:8" ht="20.100000000000001" customHeight="1" x14ac:dyDescent="0.3">
      <c r="B32" s="19" t="s">
        <v>24</v>
      </c>
      <c r="C32" s="77">
        <v>199.49285919633334</v>
      </c>
      <c r="D32" s="77">
        <v>48.128067733200005</v>
      </c>
      <c r="E32" s="77">
        <v>161.65166133054998</v>
      </c>
      <c r="F32" s="50"/>
      <c r="G32" s="50"/>
      <c r="H32" s="50"/>
    </row>
    <row r="33" spans="1:8" ht="20.100000000000001" customHeight="1" x14ac:dyDescent="0.3">
      <c r="B33" s="19" t="s">
        <v>9</v>
      </c>
      <c r="C33" s="77">
        <v>198.55822195668799</v>
      </c>
      <c r="D33" s="77">
        <v>499.92049339100004</v>
      </c>
      <c r="E33" s="77">
        <v>230.84703675322143</v>
      </c>
      <c r="F33" s="50"/>
      <c r="G33" s="50"/>
      <c r="H33" s="50"/>
    </row>
    <row r="34" spans="1:8" ht="20.100000000000001" customHeight="1" x14ac:dyDescent="0.3">
      <c r="B34" s="19" t="s">
        <v>18</v>
      </c>
      <c r="C34" s="77">
        <v>299.3853721082836</v>
      </c>
      <c r="D34" s="77">
        <v>95.362371413164297</v>
      </c>
      <c r="E34" s="77">
        <v>278.38300438966837</v>
      </c>
      <c r="F34" s="50"/>
      <c r="G34" s="50"/>
      <c r="H34" s="50"/>
    </row>
    <row r="35" spans="1:8" ht="20.100000000000001" customHeight="1" x14ac:dyDescent="0.3">
      <c r="B35" s="19" t="s">
        <v>12</v>
      </c>
      <c r="C35" s="77">
        <v>214.14075383169472</v>
      </c>
      <c r="D35" s="77">
        <v>96.377060165600014</v>
      </c>
      <c r="E35" s="77">
        <v>185.87746735183197</v>
      </c>
      <c r="F35" s="50"/>
      <c r="G35" s="50"/>
      <c r="H35" s="50"/>
    </row>
    <row r="36" spans="1:8" ht="20.100000000000001" customHeight="1" x14ac:dyDescent="0.2">
      <c r="B36" s="19" t="s">
        <v>5</v>
      </c>
      <c r="C36" s="77">
        <v>260.17401066134187</v>
      </c>
      <c r="D36" s="77">
        <v>128.32840985040002</v>
      </c>
      <c r="E36" s="77">
        <v>247.31102521637197</v>
      </c>
      <c r="F36" s="50"/>
      <c r="G36" s="50"/>
      <c r="H36" s="50"/>
    </row>
    <row r="37" spans="1:8" ht="20.100000000000001" customHeight="1" x14ac:dyDescent="0.2">
      <c r="B37" s="19" t="s">
        <v>6</v>
      </c>
      <c r="C37" s="77">
        <v>326.79138069302428</v>
      </c>
      <c r="D37" s="77">
        <v>375.06315429500006</v>
      </c>
      <c r="E37" s="77">
        <v>328.06169052465521</v>
      </c>
      <c r="F37" s="50"/>
      <c r="G37" s="50"/>
      <c r="H37" s="50"/>
    </row>
    <row r="38" spans="1:8" ht="20.100000000000001" customHeight="1" x14ac:dyDescent="0.2">
      <c r="B38" s="62" t="s">
        <v>2</v>
      </c>
      <c r="C38" s="78">
        <v>143.09320361526258</v>
      </c>
      <c r="D38" s="78">
        <v>245.80131906594286</v>
      </c>
      <c r="E38" s="78">
        <v>191.83603806643291</v>
      </c>
      <c r="F38" s="49"/>
      <c r="G38" s="49"/>
      <c r="H38" s="49"/>
    </row>
    <row r="39" spans="1:8" ht="20.100000000000001" customHeight="1" x14ac:dyDescent="0.2">
      <c r="B39" s="19" t="s">
        <v>13</v>
      </c>
      <c r="C39" s="77">
        <v>0</v>
      </c>
      <c r="D39" s="77">
        <v>0</v>
      </c>
      <c r="E39" s="77">
        <v>0</v>
      </c>
      <c r="F39" s="50"/>
      <c r="G39" s="50"/>
      <c r="H39" s="50"/>
    </row>
    <row r="40" spans="1:8" ht="20.100000000000001" customHeight="1" x14ac:dyDescent="0.2">
      <c r="B40" s="19" t="s">
        <v>14</v>
      </c>
      <c r="C40" s="77">
        <v>223.20694799699999</v>
      </c>
      <c r="D40" s="77">
        <v>0</v>
      </c>
      <c r="E40" s="77">
        <v>223.20694799699999</v>
      </c>
      <c r="F40" s="50"/>
      <c r="G40" s="50"/>
      <c r="H40" s="50"/>
    </row>
    <row r="41" spans="1:8" ht="20.100000000000001" customHeight="1" x14ac:dyDescent="0.2">
      <c r="B41" s="19" t="s">
        <v>15</v>
      </c>
      <c r="C41" s="77">
        <v>106.22684539205001</v>
      </c>
      <c r="D41" s="77">
        <v>116.8199009601</v>
      </c>
      <c r="E41" s="77">
        <v>111.52337317607501</v>
      </c>
      <c r="F41" s="50"/>
      <c r="G41" s="50"/>
      <c r="H41" s="50"/>
    </row>
    <row r="42" spans="1:8" ht="20.100000000000001" customHeight="1" x14ac:dyDescent="0.2">
      <c r="B42" s="19" t="s">
        <v>16</v>
      </c>
      <c r="C42" s="77">
        <v>267.24814160689169</v>
      </c>
      <c r="D42" s="77">
        <v>149.80703779103231</v>
      </c>
      <c r="E42" s="77">
        <v>206.17876762264481</v>
      </c>
      <c r="F42" s="50"/>
      <c r="G42" s="50"/>
      <c r="H42" s="50"/>
    </row>
    <row r="43" spans="1:8" ht="20.100000000000001" customHeight="1" x14ac:dyDescent="0.2">
      <c r="B43" s="19" t="s">
        <v>17</v>
      </c>
      <c r="C43" s="77">
        <v>32.820896499900002</v>
      </c>
      <c r="D43" s="77">
        <v>102.42217586203334</v>
      </c>
      <c r="E43" s="77">
        <v>85.0218560215</v>
      </c>
      <c r="F43" s="50"/>
      <c r="G43" s="50"/>
      <c r="H43" s="50"/>
    </row>
    <row r="44" spans="1:8" ht="20.100000000000001" customHeight="1" x14ac:dyDescent="0.2">
      <c r="B44" s="63" t="s">
        <v>1</v>
      </c>
      <c r="C44" s="78">
        <v>385.64531926003383</v>
      </c>
      <c r="D44" s="78">
        <v>364.99886662919999</v>
      </c>
      <c r="E44" s="78">
        <v>384.76299222452809</v>
      </c>
      <c r="F44" s="49"/>
      <c r="G44" s="49"/>
      <c r="H44" s="49"/>
    </row>
    <row r="46" spans="1:8" ht="20.100000000000001" customHeight="1" x14ac:dyDescent="0.2">
      <c r="A46" s="15" t="s">
        <v>92</v>
      </c>
    </row>
  </sheetData>
  <mergeCells count="6">
    <mergeCell ref="B25:B27"/>
    <mergeCell ref="F4:H4"/>
    <mergeCell ref="C4:E4"/>
    <mergeCell ref="C25:E25"/>
    <mergeCell ref="B4:B6"/>
    <mergeCell ref="F25:H25"/>
  </mergeCells>
  <conditionalFormatting sqref="F8">
    <cfRule type="cellIs" dxfId="705" priority="54" operator="between">
      <formula>0.001</formula>
      <formula>0.1</formula>
    </cfRule>
  </conditionalFormatting>
  <conditionalFormatting sqref="G8">
    <cfRule type="cellIs" dxfId="704" priority="53" operator="between">
      <formula>0.001</formula>
      <formula>0.1</formula>
    </cfRule>
  </conditionalFormatting>
  <conditionalFormatting sqref="H18:H22">
    <cfRule type="cellIs" dxfId="703" priority="46" operator="between">
      <formula>0.001</formula>
      <formula>0.1</formula>
    </cfRule>
  </conditionalFormatting>
  <conditionalFormatting sqref="F23">
    <cfRule type="cellIs" dxfId="702" priority="45" operator="between">
      <formula>0.001</formula>
      <formula>0.1</formula>
    </cfRule>
  </conditionalFormatting>
  <conditionalFormatting sqref="C39:C43">
    <cfRule type="cellIs" dxfId="701" priority="12" operator="between">
      <formula>0.001</formula>
      <formula>0.1</formula>
    </cfRule>
  </conditionalFormatting>
  <conditionalFormatting sqref="D39:D43">
    <cfRule type="cellIs" dxfId="700" priority="11" operator="between">
      <formula>0.001</formula>
      <formula>0.1</formula>
    </cfRule>
  </conditionalFormatting>
  <conditionalFormatting sqref="E39:E43">
    <cfRule type="cellIs" dxfId="699" priority="10" operator="between">
      <formula>0.001</formula>
      <formula>0.1</formula>
    </cfRule>
  </conditionalFormatting>
  <conditionalFormatting sqref="F18:F22">
    <cfRule type="cellIs" dxfId="698" priority="48" operator="between">
      <formula>0.001</formula>
      <formula>0.1</formula>
    </cfRule>
  </conditionalFormatting>
  <conditionalFormatting sqref="G18:G22">
    <cfRule type="cellIs" dxfId="697" priority="47" operator="between">
      <formula>0.001</formula>
      <formula>0.1</formula>
    </cfRule>
  </conditionalFormatting>
  <conditionalFormatting sqref="G23">
    <cfRule type="cellIs" dxfId="696" priority="44" operator="between">
      <formula>0.001</formula>
      <formula>0.1</formula>
    </cfRule>
  </conditionalFormatting>
  <conditionalFormatting sqref="H23">
    <cfRule type="cellIs" dxfId="695" priority="43" operator="between">
      <formula>0.001</formula>
      <formula>0.1</formula>
    </cfRule>
  </conditionalFormatting>
  <conditionalFormatting sqref="F28:F29 F38:F44">
    <cfRule type="cellIs" dxfId="694" priority="84" operator="between">
      <formula>0.001</formula>
      <formula>0.1</formula>
    </cfRule>
  </conditionalFormatting>
  <conditionalFormatting sqref="F30:F37">
    <cfRule type="cellIs" dxfId="693" priority="83" operator="between">
      <formula>0.001</formula>
      <formula>0.1</formula>
    </cfRule>
  </conditionalFormatting>
  <conditionalFormatting sqref="G28:G29 G38:G44">
    <cfRule type="cellIs" dxfId="692" priority="82" operator="between">
      <formula>0.001</formula>
      <formula>0.1</formula>
    </cfRule>
  </conditionalFormatting>
  <conditionalFormatting sqref="G30:G37">
    <cfRule type="cellIs" dxfId="691" priority="81" operator="between">
      <formula>0.001</formula>
      <formula>0.1</formula>
    </cfRule>
  </conditionalFormatting>
  <conditionalFormatting sqref="H28:H29 H38:H44">
    <cfRule type="cellIs" dxfId="690" priority="80" operator="between">
      <formula>0.001</formula>
      <formula>0.1</formula>
    </cfRule>
  </conditionalFormatting>
  <conditionalFormatting sqref="H30:H37">
    <cfRule type="cellIs" dxfId="689" priority="79" operator="between">
      <formula>0.001</formula>
      <formula>0.1</formula>
    </cfRule>
  </conditionalFormatting>
  <conditionalFormatting sqref="C17">
    <cfRule type="cellIs" dxfId="688" priority="78" operator="between">
      <formula>0.001</formula>
      <formula>0.1</formula>
    </cfRule>
  </conditionalFormatting>
  <conditionalFormatting sqref="C9:C16">
    <cfRule type="cellIs" dxfId="687" priority="77" operator="between">
      <formula>0.001</formula>
      <formula>0.1</formula>
    </cfRule>
  </conditionalFormatting>
  <conditionalFormatting sqref="D17">
    <cfRule type="cellIs" dxfId="686" priority="76" operator="between">
      <formula>0.001</formula>
      <formula>0.1</formula>
    </cfRule>
  </conditionalFormatting>
  <conditionalFormatting sqref="D9:D16">
    <cfRule type="cellIs" dxfId="685" priority="75" operator="between">
      <formula>0.001</formula>
      <formula>0.1</formula>
    </cfRule>
  </conditionalFormatting>
  <conditionalFormatting sqref="E17">
    <cfRule type="cellIs" dxfId="684" priority="74" operator="between">
      <formula>0.001</formula>
      <formula>0.1</formula>
    </cfRule>
  </conditionalFormatting>
  <conditionalFormatting sqref="E9:E16">
    <cfRule type="cellIs" dxfId="683" priority="73" operator="between">
      <formula>0.001</formula>
      <formula>0.1</formula>
    </cfRule>
  </conditionalFormatting>
  <conditionalFormatting sqref="C8">
    <cfRule type="cellIs" dxfId="682" priority="72" operator="between">
      <formula>0.001</formula>
      <formula>0.1</formula>
    </cfRule>
  </conditionalFormatting>
  <conditionalFormatting sqref="D8">
    <cfRule type="cellIs" dxfId="681" priority="71" operator="between">
      <formula>0.001</formula>
      <formula>0.1</formula>
    </cfRule>
  </conditionalFormatting>
  <conditionalFormatting sqref="E8">
    <cfRule type="cellIs" dxfId="680" priority="70" operator="between">
      <formula>0.001</formula>
      <formula>0.1</formula>
    </cfRule>
  </conditionalFormatting>
  <conditionalFormatting sqref="C7">
    <cfRule type="cellIs" dxfId="679" priority="69" operator="between">
      <formula>0.001</formula>
      <formula>0.1</formula>
    </cfRule>
  </conditionalFormatting>
  <conditionalFormatting sqref="D7">
    <cfRule type="cellIs" dxfId="678" priority="68" operator="between">
      <formula>0.001</formula>
      <formula>0.1</formula>
    </cfRule>
  </conditionalFormatting>
  <conditionalFormatting sqref="E7">
    <cfRule type="cellIs" dxfId="677" priority="67" operator="between">
      <formula>0.001</formula>
      <formula>0.1</formula>
    </cfRule>
  </conditionalFormatting>
  <conditionalFormatting sqref="C18:C22">
    <cfRule type="cellIs" dxfId="676" priority="66" operator="between">
      <formula>0.001</formula>
      <formula>0.1</formula>
    </cfRule>
  </conditionalFormatting>
  <conditionalFormatting sqref="D18:D22">
    <cfRule type="cellIs" dxfId="675" priority="65" operator="between">
      <formula>0.001</formula>
      <formula>0.1</formula>
    </cfRule>
  </conditionalFormatting>
  <conditionalFormatting sqref="E18:E22">
    <cfRule type="cellIs" dxfId="674" priority="64" operator="between">
      <formula>0.001</formula>
      <formula>0.1</formula>
    </cfRule>
  </conditionalFormatting>
  <conditionalFormatting sqref="C23">
    <cfRule type="cellIs" dxfId="673" priority="63" operator="between">
      <formula>0.001</formula>
      <formula>0.1</formula>
    </cfRule>
  </conditionalFormatting>
  <conditionalFormatting sqref="D23">
    <cfRule type="cellIs" dxfId="672" priority="62" operator="between">
      <formula>0.001</formula>
      <formula>0.1</formula>
    </cfRule>
  </conditionalFormatting>
  <conditionalFormatting sqref="E23">
    <cfRule type="cellIs" dxfId="671" priority="61" operator="between">
      <formula>0.001</formula>
      <formula>0.1</formula>
    </cfRule>
  </conditionalFormatting>
  <conditionalFormatting sqref="F17">
    <cfRule type="cellIs" dxfId="670" priority="60" operator="between">
      <formula>0.001</formula>
      <formula>0.1</formula>
    </cfRule>
  </conditionalFormatting>
  <conditionalFormatting sqref="F9:F16">
    <cfRule type="cellIs" dxfId="669" priority="59" operator="between">
      <formula>0.001</formula>
      <formula>0.1</formula>
    </cfRule>
  </conditionalFormatting>
  <conditionalFormatting sqref="G17">
    <cfRule type="cellIs" dxfId="668" priority="58" operator="between">
      <formula>0.001</formula>
      <formula>0.1</formula>
    </cfRule>
  </conditionalFormatting>
  <conditionalFormatting sqref="G9:G16">
    <cfRule type="cellIs" dxfId="667" priority="57" operator="between">
      <formula>0.001</formula>
      <formula>0.1</formula>
    </cfRule>
  </conditionalFormatting>
  <conditionalFormatting sqref="H17">
    <cfRule type="cellIs" dxfId="666" priority="56" operator="between">
      <formula>0.001</formula>
      <formula>0.1</formula>
    </cfRule>
  </conditionalFormatting>
  <conditionalFormatting sqref="H9:H16">
    <cfRule type="cellIs" dxfId="665" priority="55" operator="between">
      <formula>0.001</formula>
      <formula>0.1</formula>
    </cfRule>
  </conditionalFormatting>
  <conditionalFormatting sqref="H8">
    <cfRule type="cellIs" dxfId="664" priority="52" operator="between">
      <formula>0.001</formula>
      <formula>0.1</formula>
    </cfRule>
  </conditionalFormatting>
  <conditionalFormatting sqref="F7">
    <cfRule type="cellIs" dxfId="663" priority="51" operator="between">
      <formula>0.001</formula>
      <formula>0.1</formula>
    </cfRule>
  </conditionalFormatting>
  <conditionalFormatting sqref="G7">
    <cfRule type="cellIs" dxfId="662" priority="50" operator="between">
      <formula>0.001</formula>
      <formula>0.1</formula>
    </cfRule>
  </conditionalFormatting>
  <conditionalFormatting sqref="H7">
    <cfRule type="cellIs" dxfId="661" priority="49" operator="between">
      <formula>0.001</formula>
      <formula>0.1</formula>
    </cfRule>
  </conditionalFormatting>
  <conditionalFormatting sqref="C29">
    <cfRule type="cellIs" dxfId="660" priority="18" operator="between">
      <formula>0.001</formula>
      <formula>0.1</formula>
    </cfRule>
  </conditionalFormatting>
  <conditionalFormatting sqref="D29">
    <cfRule type="cellIs" dxfId="659" priority="17" operator="between">
      <formula>0.001</formula>
      <formula>0.1</formula>
    </cfRule>
  </conditionalFormatting>
  <conditionalFormatting sqref="E29">
    <cfRule type="cellIs" dxfId="658" priority="16" operator="between">
      <formula>0.001</formula>
      <formula>0.1</formula>
    </cfRule>
  </conditionalFormatting>
  <conditionalFormatting sqref="C28">
    <cfRule type="cellIs" dxfId="657" priority="15" operator="between">
      <formula>0.001</formula>
      <formula>0.1</formula>
    </cfRule>
  </conditionalFormatting>
  <conditionalFormatting sqref="D28">
    <cfRule type="cellIs" dxfId="656" priority="14" operator="between">
      <formula>0.001</formula>
      <formula>0.1</formula>
    </cfRule>
  </conditionalFormatting>
  <conditionalFormatting sqref="E28">
    <cfRule type="cellIs" dxfId="655" priority="13" operator="between">
      <formula>0.001</formula>
      <formula>0.1</formula>
    </cfRule>
  </conditionalFormatting>
  <conditionalFormatting sqref="C44">
    <cfRule type="cellIs" dxfId="654" priority="3" operator="between">
      <formula>0.001</formula>
      <formula>0.1</formula>
    </cfRule>
  </conditionalFormatting>
  <conditionalFormatting sqref="D44">
    <cfRule type="cellIs" dxfId="653" priority="2" operator="between">
      <formula>0.001</formula>
      <formula>0.1</formula>
    </cfRule>
  </conditionalFormatting>
  <conditionalFormatting sqref="E44">
    <cfRule type="cellIs" dxfId="652" priority="1" operator="between">
      <formula>0.001</formula>
      <formula>0.1</formula>
    </cfRule>
  </conditionalFormatting>
  <conditionalFormatting sqref="C38">
    <cfRule type="cellIs" dxfId="651" priority="24" operator="between">
      <formula>0.001</formula>
      <formula>0.1</formula>
    </cfRule>
  </conditionalFormatting>
  <conditionalFormatting sqref="C30:C37">
    <cfRule type="cellIs" dxfId="650" priority="23" operator="between">
      <formula>0.001</formula>
      <formula>0.1</formula>
    </cfRule>
  </conditionalFormatting>
  <conditionalFormatting sqref="D38">
    <cfRule type="cellIs" dxfId="649" priority="22" operator="between">
      <formula>0.001</formula>
      <formula>0.1</formula>
    </cfRule>
  </conditionalFormatting>
  <conditionalFormatting sqref="D30:D37">
    <cfRule type="cellIs" dxfId="648" priority="21" operator="between">
      <formula>0.001</formula>
      <formula>0.1</formula>
    </cfRule>
  </conditionalFormatting>
  <conditionalFormatting sqref="E38">
    <cfRule type="cellIs" dxfId="647" priority="20" operator="between">
      <formula>0.001</formula>
      <formula>0.1</formula>
    </cfRule>
  </conditionalFormatting>
  <conditionalFormatting sqref="E30:E37">
    <cfRule type="cellIs" dxfId="646" priority="19" operator="between">
      <formula>0.001</formula>
      <formula>0.1</formula>
    </cfRule>
  </conditionalFormatting>
  <hyperlinks>
    <hyperlink ref="A46" location="Index!A1" display="Return to Index tab"/>
  </hyperlink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2:BN46"/>
  <sheetViews>
    <sheetView showGridLines="0" zoomScale="70" zoomScaleNormal="70" workbookViewId="0">
      <selection activeCell="A2" sqref="A2"/>
    </sheetView>
  </sheetViews>
  <sheetFormatPr defaultColWidth="9.140625" defaultRowHeight="20.100000000000001" customHeight="1" x14ac:dyDescent="0.2"/>
  <cols>
    <col min="1" max="1" width="15.7109375" style="1" customWidth="1"/>
    <col min="2" max="2" width="30.7109375" style="1" customWidth="1"/>
    <col min="3" max="3" width="14.7109375" style="1" customWidth="1"/>
    <col min="4" max="4" width="7.7109375" style="1" customWidth="1"/>
    <col min="5" max="5" width="14.7109375" style="1" customWidth="1"/>
    <col min="6" max="6" width="7.7109375" style="1" customWidth="1"/>
    <col min="7" max="7" width="14.7109375" style="1" customWidth="1"/>
    <col min="8" max="8" width="7.7109375" style="1" customWidth="1"/>
    <col min="9" max="9" width="14.7109375" style="1" customWidth="1"/>
    <col min="10" max="10" width="7.7109375" style="1" customWidth="1"/>
    <col min="11" max="11" width="14.7109375" style="1" customWidth="1"/>
    <col min="12" max="12" width="7.7109375" style="1" customWidth="1"/>
    <col min="13" max="13" width="14.7109375" style="1" customWidth="1"/>
    <col min="14" max="14" width="7.7109375" style="1" customWidth="1"/>
    <col min="15" max="27" width="14.7109375" style="29" customWidth="1"/>
    <col min="28" max="28" width="7.7109375" style="29" customWidth="1"/>
    <col min="29" max="29" width="11.7109375" style="1" customWidth="1"/>
    <col min="30" max="31" width="9.140625" style="1"/>
    <col min="32" max="32" width="10.140625" style="1" bestFit="1" customWidth="1"/>
    <col min="33" max="34" width="9.140625" style="1"/>
    <col min="35" max="36" width="10.140625" style="1" bestFit="1" customWidth="1"/>
    <col min="37" max="59" width="9.140625" style="1"/>
    <col min="60" max="66" width="9.140625" style="29"/>
    <col min="67" max="16384" width="9.140625" style="1"/>
  </cols>
  <sheetData>
    <row r="2" spans="1:60" ht="20.100000000000001" customHeight="1" x14ac:dyDescent="0.3">
      <c r="A2" s="4" t="s">
        <v>50</v>
      </c>
      <c r="B2" s="3" t="s">
        <v>116</v>
      </c>
    </row>
    <row r="3" spans="1:60" ht="20.100000000000001" customHeight="1" x14ac:dyDescent="0.3"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91"/>
    </row>
    <row r="4" spans="1:60" ht="22.9" customHeight="1" x14ac:dyDescent="0.2">
      <c r="B4" s="120" t="s">
        <v>39</v>
      </c>
      <c r="C4" s="120" t="s">
        <v>21</v>
      </c>
      <c r="D4" s="120"/>
      <c r="E4" s="120"/>
      <c r="F4" s="120"/>
      <c r="G4" s="120"/>
      <c r="H4" s="120"/>
      <c r="I4" s="120" t="s">
        <v>22</v>
      </c>
      <c r="J4" s="120"/>
      <c r="K4" s="120"/>
      <c r="L4" s="120"/>
      <c r="M4" s="120"/>
      <c r="N4" s="122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5" t="str">
        <f>C4</f>
        <v>Lone boundary trees</v>
      </c>
      <c r="AG4" s="85" t="str">
        <f>I4</f>
        <v>Lone trees in open land</v>
      </c>
      <c r="AH4" s="85" t="str">
        <f>C25</f>
        <v>Hedgerow trees</v>
      </c>
      <c r="AI4" s="85"/>
      <c r="AJ4" s="85" t="str">
        <f>C4</f>
        <v>Lone boundary trees</v>
      </c>
      <c r="AK4" s="85" t="str">
        <f>I4</f>
        <v>Lone trees in open land</v>
      </c>
      <c r="AL4" s="85" t="str">
        <f>C25</f>
        <v>Hedgerow trees</v>
      </c>
      <c r="AM4" s="85"/>
      <c r="AN4" s="85"/>
      <c r="AO4" s="85"/>
      <c r="AP4" s="85"/>
      <c r="AQ4" s="85"/>
      <c r="AR4" s="85" t="str">
        <f>CONCATENATE(C4," - ",C5)</f>
        <v>Lone boundary trees - Rural</v>
      </c>
      <c r="AS4" s="85" t="str">
        <f>CONCATENATE(I4," - ",C5)</f>
        <v>Lone trees in open land - Rural</v>
      </c>
      <c r="AT4" s="85" t="str">
        <f>CONCATENATE(C25," - ",C5)</f>
        <v>Hedgerow trees - Rural</v>
      </c>
      <c r="AU4" s="85"/>
      <c r="AV4" s="85" t="str">
        <f>AR4</f>
        <v>Lone boundary trees - Rural</v>
      </c>
      <c r="AW4" s="85" t="str">
        <f t="shared" ref="AW4:AX4" si="0">AS4</f>
        <v>Lone trees in open land - Rural</v>
      </c>
      <c r="AX4" s="85" t="str">
        <f t="shared" si="0"/>
        <v>Hedgerow trees - Rural</v>
      </c>
      <c r="AY4" s="85"/>
      <c r="AZ4" s="85"/>
      <c r="BA4" s="85" t="str">
        <f>CONCATENATE(C4," - ",K5)</f>
        <v>Lone boundary trees - Urban</v>
      </c>
      <c r="BB4" s="85" t="str">
        <f>CONCATENATE(I4," - ",K5)</f>
        <v>Lone trees in open land - Urban</v>
      </c>
      <c r="BC4" s="85" t="str">
        <f>CONCATENATE(C25," - ",K5)</f>
        <v>Hedgerow trees - Urban</v>
      </c>
      <c r="BD4" s="85"/>
      <c r="BE4" s="85" t="str">
        <f>BA4</f>
        <v>Lone boundary trees - Urban</v>
      </c>
      <c r="BF4" s="85" t="str">
        <f t="shared" ref="BF4:BG4" si="1">BB4</f>
        <v>Lone trees in open land - Urban</v>
      </c>
      <c r="BG4" s="85" t="str">
        <f t="shared" si="1"/>
        <v>Hedgerow trees - Urban</v>
      </c>
      <c r="BH4" s="91"/>
    </row>
    <row r="5" spans="1:60" ht="20.100000000000001" customHeight="1" x14ac:dyDescent="0.2">
      <c r="B5" s="120"/>
      <c r="C5" s="120" t="s">
        <v>11</v>
      </c>
      <c r="D5" s="120"/>
      <c r="E5" s="120" t="s">
        <v>10</v>
      </c>
      <c r="F5" s="120"/>
      <c r="G5" s="120" t="s">
        <v>4</v>
      </c>
      <c r="H5" s="120"/>
      <c r="I5" s="120" t="s">
        <v>11</v>
      </c>
      <c r="J5" s="120"/>
      <c r="K5" s="120" t="s">
        <v>10</v>
      </c>
      <c r="L5" s="120"/>
      <c r="M5" s="120" t="s">
        <v>4</v>
      </c>
      <c r="N5" s="122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91"/>
    </row>
    <row r="6" spans="1:60" ht="20.100000000000001" customHeight="1" x14ac:dyDescent="0.2">
      <c r="B6" s="120"/>
      <c r="C6" s="74" t="s">
        <v>34</v>
      </c>
      <c r="D6" s="74" t="s">
        <v>35</v>
      </c>
      <c r="E6" s="74" t="s">
        <v>34</v>
      </c>
      <c r="F6" s="74" t="s">
        <v>35</v>
      </c>
      <c r="G6" s="74" t="s">
        <v>34</v>
      </c>
      <c r="H6" s="74" t="s">
        <v>35</v>
      </c>
      <c r="I6" s="74" t="s">
        <v>34</v>
      </c>
      <c r="J6" s="74" t="s">
        <v>35</v>
      </c>
      <c r="K6" s="74" t="s">
        <v>34</v>
      </c>
      <c r="L6" s="74" t="s">
        <v>35</v>
      </c>
      <c r="M6" s="74" t="s">
        <v>34</v>
      </c>
      <c r="N6" s="84" t="s">
        <v>35</v>
      </c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91"/>
    </row>
    <row r="7" spans="1:60" ht="20.100000000000001" customHeight="1" x14ac:dyDescent="0.3">
      <c r="B7" s="60" t="s">
        <v>3</v>
      </c>
      <c r="C7" s="76">
        <v>21.1984473030118</v>
      </c>
      <c r="D7" s="27">
        <v>17.798450788990898</v>
      </c>
      <c r="E7" s="76">
        <v>16.393287039080203</v>
      </c>
      <c r="F7" s="27">
        <v>20.926769172285699</v>
      </c>
      <c r="G7" s="76">
        <v>37.591734342092003</v>
      </c>
      <c r="H7" s="27">
        <v>13.565353889869231</v>
      </c>
      <c r="I7" s="76">
        <v>21.630805509414099</v>
      </c>
      <c r="J7" s="27">
        <v>10.7626864618253</v>
      </c>
      <c r="K7" s="76">
        <v>15.046078468322699</v>
      </c>
      <c r="L7" s="27">
        <v>17.329397124763801</v>
      </c>
      <c r="M7" s="76">
        <v>36.6768839777368</v>
      </c>
      <c r="N7" s="89">
        <v>9.530459999055946</v>
      </c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4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91"/>
    </row>
    <row r="8" spans="1:60" ht="20.100000000000001" customHeight="1" x14ac:dyDescent="0.3">
      <c r="B8" s="61" t="s">
        <v>0</v>
      </c>
      <c r="C8" s="76">
        <v>17.406513478781598</v>
      </c>
      <c r="D8" s="27">
        <v>18.3511368205053</v>
      </c>
      <c r="E8" s="76">
        <v>13.660128531276799</v>
      </c>
      <c r="F8" s="27">
        <v>20.722850343785503</v>
      </c>
      <c r="G8" s="76">
        <v>31.066642010058395</v>
      </c>
      <c r="H8" s="27">
        <v>13.738559724735296</v>
      </c>
      <c r="I8" s="76">
        <v>16.494718833777199</v>
      </c>
      <c r="J8" s="27">
        <v>10.6062470780124</v>
      </c>
      <c r="K8" s="76">
        <v>11.839547080932601</v>
      </c>
      <c r="L8" s="27">
        <v>16.988347832679402</v>
      </c>
      <c r="M8" s="76">
        <v>28.3342659147098</v>
      </c>
      <c r="N8" s="89">
        <v>9.4081713344084683</v>
      </c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4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91"/>
    </row>
    <row r="9" spans="1:60" ht="20.100000000000001" customHeight="1" x14ac:dyDescent="0.3">
      <c r="B9" s="19" t="s">
        <v>7</v>
      </c>
      <c r="C9" s="75">
        <v>2.2308970814126901</v>
      </c>
      <c r="D9" s="2">
        <v>26.343778911975903</v>
      </c>
      <c r="E9" s="75">
        <v>1.6235969001491102</v>
      </c>
      <c r="F9" s="2">
        <v>27.656163692274099</v>
      </c>
      <c r="G9" s="75">
        <v>3.8544939815618005</v>
      </c>
      <c r="H9" s="2">
        <v>19.188154952221538</v>
      </c>
      <c r="I9" s="75">
        <v>2.53287464038887</v>
      </c>
      <c r="J9" s="2">
        <v>17.237338809304799</v>
      </c>
      <c r="K9" s="75">
        <v>0.80290911840173596</v>
      </c>
      <c r="L9" s="2">
        <v>27.56048242048</v>
      </c>
      <c r="M9" s="75">
        <v>3.3357837587906061</v>
      </c>
      <c r="N9" s="90">
        <v>14.673502113145117</v>
      </c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9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91"/>
    </row>
    <row r="10" spans="1:60" ht="20.100000000000001" customHeight="1" x14ac:dyDescent="0.3">
      <c r="B10" s="19" t="s">
        <v>8</v>
      </c>
      <c r="C10" s="75">
        <v>0.73470296732334806</v>
      </c>
      <c r="D10" s="2">
        <v>28.223201285742899</v>
      </c>
      <c r="E10" s="75">
        <v>0.349460845377916</v>
      </c>
      <c r="F10" s="2">
        <v>52.320803941873592</v>
      </c>
      <c r="G10" s="75">
        <v>1.0841638127012641</v>
      </c>
      <c r="H10" s="2">
        <v>25.499402568434281</v>
      </c>
      <c r="I10" s="75">
        <v>0.95960396666007397</v>
      </c>
      <c r="J10" s="2">
        <v>18.124726219321101</v>
      </c>
      <c r="K10" s="75">
        <v>0.26375106512473201</v>
      </c>
      <c r="L10" s="2">
        <v>24.736291059927101</v>
      </c>
      <c r="M10" s="75">
        <v>1.2233550317848061</v>
      </c>
      <c r="N10" s="90">
        <v>15.184445982127947</v>
      </c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95"/>
      <c r="AC10" s="85">
        <v>1</v>
      </c>
      <c r="AD10" s="85">
        <v>1</v>
      </c>
      <c r="AE10" s="85" t="str">
        <f>INDEX(B$9:B$16,MATCH(AD10,AC$10:AC$17,0))</f>
        <v>North West England</v>
      </c>
      <c r="AF10" s="85">
        <f>VLOOKUP($AE10,$B$9:$N$22,6,FALSE)</f>
        <v>3.8544939815618005</v>
      </c>
      <c r="AG10" s="85">
        <f>VLOOKUP($AE10,B$9:N$22,12,FALSE)</f>
        <v>3.3357837587906061</v>
      </c>
      <c r="AH10" s="85">
        <f>VLOOKUP($AE10,$B$30:$N$43,6,FALSE)</f>
        <v>1.6980637331655339</v>
      </c>
      <c r="AI10" s="85"/>
      <c r="AJ10" s="85"/>
      <c r="AK10" s="85"/>
      <c r="AL10" s="85"/>
      <c r="AM10" s="85">
        <v>0</v>
      </c>
      <c r="AN10" s="85"/>
      <c r="AO10" s="87"/>
      <c r="AP10" s="85">
        <v>1</v>
      </c>
      <c r="AQ10" s="85" t="str">
        <f>INDEX(B$9:B$16,MATCH(AD10,AP$10:AP$17,0))</f>
        <v>North West England</v>
      </c>
      <c r="AR10" s="85">
        <f>VLOOKUP($AQ10,$B$9:$N$22,2,FALSE)</f>
        <v>2.2308970814126901</v>
      </c>
      <c r="AS10" s="85">
        <f>VLOOKUP($AQ10,$B$9:$N$22,8,FALSE)</f>
        <v>2.53287464038887</v>
      </c>
      <c r="AT10" s="85">
        <f>VLOOKUP($AQ10,$B$30:$N$43,2,FALSE)</f>
        <v>1.50299892956874</v>
      </c>
      <c r="AU10" s="85"/>
      <c r="AV10" s="85"/>
      <c r="AW10" s="85"/>
      <c r="AX10" s="87"/>
      <c r="AY10" s="85">
        <v>1</v>
      </c>
      <c r="AZ10" s="85" t="str">
        <f>INDEX(B$9:B$16,MATCH(AD10,AY$10:AY$17,0))</f>
        <v>North West England</v>
      </c>
      <c r="BA10" s="85">
        <f>VLOOKUP($AZ10,$B$9:$N$22,4,FALSE)</f>
        <v>1.6235969001491102</v>
      </c>
      <c r="BB10" s="85">
        <f>VLOOKUP($AZ10,$B$9:$N$22,10,FALSE)</f>
        <v>0.80290911840173596</v>
      </c>
      <c r="BC10" s="85">
        <f>VLOOKUP($AZ10,$B$30:$N$43,4,FALSE)</f>
        <v>0.19506480359679401</v>
      </c>
      <c r="BD10" s="85"/>
      <c r="BE10" s="85"/>
      <c r="BF10" s="85"/>
      <c r="BG10" s="85"/>
      <c r="BH10" s="91"/>
    </row>
    <row r="11" spans="1:60" ht="20.100000000000001" customHeight="1" x14ac:dyDescent="0.3">
      <c r="B11" s="19" t="s">
        <v>144</v>
      </c>
      <c r="C11" s="75">
        <v>2.9210114283669402</v>
      </c>
      <c r="D11" s="2">
        <v>23.509454220899599</v>
      </c>
      <c r="E11" s="75">
        <v>1.7295552974170201</v>
      </c>
      <c r="F11" s="2">
        <v>20.865308706866699</v>
      </c>
      <c r="G11" s="75">
        <v>4.6505667257839605</v>
      </c>
      <c r="H11" s="2">
        <v>16.68104111644784</v>
      </c>
      <c r="I11" s="75">
        <v>1.2385649320832699</v>
      </c>
      <c r="J11" s="2">
        <v>16.553520446522903</v>
      </c>
      <c r="K11" s="75">
        <v>0.51910320850092295</v>
      </c>
      <c r="L11" s="2">
        <v>19.2349934907819</v>
      </c>
      <c r="M11" s="75">
        <v>1.757668140584193</v>
      </c>
      <c r="N11" s="90">
        <v>12.974428851575146</v>
      </c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95"/>
      <c r="AC11" s="85">
        <v>2</v>
      </c>
      <c r="AD11" s="85">
        <v>2</v>
      </c>
      <c r="AE11" s="85" t="str">
        <f t="shared" ref="AE11:AE17" si="2">INDEX(B$9:B$16,MATCH(AD11,AC$10:AC$17,0))</f>
        <v>North East England</v>
      </c>
      <c r="AF11" s="85">
        <f t="shared" ref="AF11:AF22" si="3">VLOOKUP($AE11,B$9:N$22,6,FALSE)</f>
        <v>1.0841638127012641</v>
      </c>
      <c r="AG11" s="85">
        <f t="shared" ref="AG11:AG22" si="4">VLOOKUP($AE11,B$9:N$22,12,FALSE)</f>
        <v>1.2233550317848061</v>
      </c>
      <c r="AH11" s="85">
        <f t="shared" ref="AH11:AH17" si="5">VLOOKUP($AE11,$B$30:$N$43,6,FALSE)</f>
        <v>0.39648983750808031</v>
      </c>
      <c r="AI11" s="85"/>
      <c r="AJ11" s="85"/>
      <c r="AK11" s="85"/>
      <c r="AL11" s="85"/>
      <c r="AM11" s="85">
        <v>0</v>
      </c>
      <c r="AN11" s="85"/>
      <c r="AO11" s="87"/>
      <c r="AP11" s="85">
        <v>2</v>
      </c>
      <c r="AQ11" s="85" t="str">
        <f t="shared" ref="AQ11:AQ17" si="6">INDEX(B$9:B$16,MATCH(AD11,AP$10:AP$17,0))</f>
        <v>North East England</v>
      </c>
      <c r="AR11" s="85">
        <f t="shared" ref="AR11:AR22" si="7">VLOOKUP($AQ11,$B$9:$N$22,2,FALSE)</f>
        <v>0.73470296732334806</v>
      </c>
      <c r="AS11" s="85">
        <f t="shared" ref="AS11:AS22" si="8">VLOOKUP($AQ11,$B$9:$N$22,8,FALSE)</f>
        <v>0.95960396666007397</v>
      </c>
      <c r="AT11" s="85">
        <f t="shared" ref="AT11:AT22" si="9">VLOOKUP($AQ11,$B$30:$N$43,2,FALSE)</f>
        <v>0.38214828384405003</v>
      </c>
      <c r="AU11" s="85"/>
      <c r="AV11" s="85"/>
      <c r="AW11" s="85"/>
      <c r="AX11" s="87"/>
      <c r="AY11" s="85">
        <v>2</v>
      </c>
      <c r="AZ11" s="85" t="str">
        <f t="shared" ref="AZ11:AZ17" si="10">INDEX(B$9:B$16,MATCH(AD11,AY$10:AY$17,0))</f>
        <v>North East England</v>
      </c>
      <c r="BA11" s="85">
        <f t="shared" ref="BA11:BA22" si="11">VLOOKUP($AZ11,$B$9:$N$22,4,FALSE)</f>
        <v>0.349460845377916</v>
      </c>
      <c r="BB11" s="85">
        <f t="shared" ref="BB11:BB22" si="12">VLOOKUP($AZ11,$B$9:$N$22,10,FALSE)</f>
        <v>0.26375106512473201</v>
      </c>
      <c r="BC11" s="85">
        <f t="shared" ref="BC11:BC22" si="13">VLOOKUP($AZ11,$B$30:$N$43,4,FALSE)</f>
        <v>1.4341553664030299E-2</v>
      </c>
      <c r="BD11" s="85"/>
      <c r="BE11" s="85"/>
      <c r="BF11" s="85"/>
      <c r="BG11" s="85"/>
      <c r="BH11" s="91"/>
    </row>
    <row r="12" spans="1:60" ht="20.100000000000001" customHeight="1" x14ac:dyDescent="0.3">
      <c r="B12" s="19" t="s">
        <v>9</v>
      </c>
      <c r="C12" s="75">
        <v>1.4593354832002898</v>
      </c>
      <c r="D12" s="2">
        <v>21.784581523894101</v>
      </c>
      <c r="E12" s="75">
        <v>1.01910724501201</v>
      </c>
      <c r="F12" s="2">
        <v>38.289187383892099</v>
      </c>
      <c r="G12" s="75">
        <v>2.4784427282122996</v>
      </c>
      <c r="H12" s="2">
        <v>20.30783387320081</v>
      </c>
      <c r="I12" s="75">
        <v>2.0399653371439097</v>
      </c>
      <c r="J12" s="2">
        <v>17.189286867219099</v>
      </c>
      <c r="K12" s="75">
        <v>0.96272916541366105</v>
      </c>
      <c r="L12" s="2">
        <v>27.294903520656298</v>
      </c>
      <c r="M12" s="75">
        <v>3.0026945025575706</v>
      </c>
      <c r="N12" s="90">
        <v>14.593227074336385</v>
      </c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95"/>
      <c r="AC12" s="85">
        <v>3</v>
      </c>
      <c r="AD12" s="85">
        <v>3</v>
      </c>
      <c r="AE12" s="85" t="str">
        <f t="shared" si="2"/>
        <v>Yorks. and the Humber</v>
      </c>
      <c r="AF12" s="85">
        <f t="shared" si="3"/>
        <v>4.6505667257839605</v>
      </c>
      <c r="AG12" s="85">
        <f t="shared" si="4"/>
        <v>1.757668140584193</v>
      </c>
      <c r="AH12" s="85">
        <f t="shared" si="5"/>
        <v>1.9552463028244955</v>
      </c>
      <c r="AI12" s="85"/>
      <c r="AJ12" s="85"/>
      <c r="AK12" s="85"/>
      <c r="AL12" s="85"/>
      <c r="AM12" s="85">
        <v>0</v>
      </c>
      <c r="AN12" s="85"/>
      <c r="AO12" s="87"/>
      <c r="AP12" s="85">
        <v>3</v>
      </c>
      <c r="AQ12" s="85" t="str">
        <f t="shared" si="6"/>
        <v>Yorks. and the Humber</v>
      </c>
      <c r="AR12" s="85">
        <f t="shared" si="7"/>
        <v>2.9210114283669402</v>
      </c>
      <c r="AS12" s="85">
        <f t="shared" si="8"/>
        <v>1.2385649320832699</v>
      </c>
      <c r="AT12" s="85">
        <f t="shared" si="9"/>
        <v>1.9063444887320899</v>
      </c>
      <c r="AU12" s="85"/>
      <c r="AV12" s="85"/>
      <c r="AW12" s="85"/>
      <c r="AX12" s="87"/>
      <c r="AY12" s="85">
        <v>3</v>
      </c>
      <c r="AZ12" s="85" t="str">
        <f t="shared" si="10"/>
        <v>Yorks. and the Humber</v>
      </c>
      <c r="BA12" s="85">
        <f t="shared" si="11"/>
        <v>1.7295552974170201</v>
      </c>
      <c r="BB12" s="85">
        <f t="shared" si="12"/>
        <v>0.51910320850092295</v>
      </c>
      <c r="BC12" s="85">
        <f t="shared" si="13"/>
        <v>4.8901814092405502E-2</v>
      </c>
      <c r="BD12" s="85"/>
      <c r="BE12" s="85"/>
      <c r="BF12" s="85"/>
      <c r="BG12" s="85"/>
      <c r="BH12" s="91"/>
    </row>
    <row r="13" spans="1:60" ht="20.100000000000001" customHeight="1" x14ac:dyDescent="0.3">
      <c r="B13" s="19" t="s">
        <v>18</v>
      </c>
      <c r="C13" s="75">
        <v>0.95387377982535493</v>
      </c>
      <c r="D13" s="2">
        <v>21.532565763494301</v>
      </c>
      <c r="E13" s="75">
        <v>1.0949346580428001</v>
      </c>
      <c r="F13" s="2">
        <v>33.2223714833572</v>
      </c>
      <c r="G13" s="75">
        <v>2.0488084378681553</v>
      </c>
      <c r="H13" s="2">
        <v>20.389616252118913</v>
      </c>
      <c r="I13" s="75">
        <v>1.59924654445994</v>
      </c>
      <c r="J13" s="2">
        <v>17.626679007011102</v>
      </c>
      <c r="K13" s="75">
        <v>4.26536525264485</v>
      </c>
      <c r="L13" s="2">
        <v>18.242354102099302</v>
      </c>
      <c r="M13" s="75">
        <v>5.8646117971047902</v>
      </c>
      <c r="N13" s="90">
        <v>14.111625302228711</v>
      </c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95"/>
      <c r="AC13" s="85">
        <v>4</v>
      </c>
      <c r="AD13" s="85">
        <v>4</v>
      </c>
      <c r="AE13" s="85" t="str">
        <f t="shared" si="2"/>
        <v>East Midlands</v>
      </c>
      <c r="AF13" s="85">
        <f t="shared" si="3"/>
        <v>2.4784427282122996</v>
      </c>
      <c r="AG13" s="85">
        <f t="shared" si="4"/>
        <v>3.0026945025575706</v>
      </c>
      <c r="AH13" s="85">
        <f t="shared" si="5"/>
        <v>2.3450536499171473</v>
      </c>
      <c r="AI13" s="85"/>
      <c r="AJ13" s="85"/>
      <c r="AK13" s="85"/>
      <c r="AL13" s="85"/>
      <c r="AM13" s="85">
        <v>0</v>
      </c>
      <c r="AN13" s="85"/>
      <c r="AO13" s="87"/>
      <c r="AP13" s="85">
        <v>4</v>
      </c>
      <c r="AQ13" s="85" t="str">
        <f t="shared" si="6"/>
        <v>East Midlands</v>
      </c>
      <c r="AR13" s="85">
        <f t="shared" si="7"/>
        <v>1.4593354832002898</v>
      </c>
      <c r="AS13" s="85">
        <f t="shared" si="8"/>
        <v>2.0399653371439097</v>
      </c>
      <c r="AT13" s="85">
        <f t="shared" si="9"/>
        <v>2.2784531058908701</v>
      </c>
      <c r="AU13" s="85"/>
      <c r="AV13" s="85"/>
      <c r="AW13" s="85"/>
      <c r="AX13" s="87"/>
      <c r="AY13" s="85">
        <v>4</v>
      </c>
      <c r="AZ13" s="85" t="str">
        <f t="shared" si="10"/>
        <v>East Midlands</v>
      </c>
      <c r="BA13" s="85">
        <f t="shared" si="11"/>
        <v>1.01910724501201</v>
      </c>
      <c r="BB13" s="85">
        <f t="shared" si="12"/>
        <v>0.96272916541366105</v>
      </c>
      <c r="BC13" s="85">
        <f t="shared" si="13"/>
        <v>6.6600544026277103E-2</v>
      </c>
      <c r="BD13" s="85"/>
      <c r="BE13" s="85"/>
      <c r="BF13" s="85"/>
      <c r="BG13" s="85"/>
      <c r="BH13" s="91"/>
    </row>
    <row r="14" spans="1:60" ht="20.100000000000001" customHeight="1" x14ac:dyDescent="0.3">
      <c r="B14" s="19" t="s">
        <v>12</v>
      </c>
      <c r="C14" s="75">
        <v>2.7208547328180699</v>
      </c>
      <c r="D14" s="2">
        <v>23.566744533503702</v>
      </c>
      <c r="E14" s="75">
        <v>3.6291749000689202</v>
      </c>
      <c r="F14" s="2">
        <v>33.578164702448298</v>
      </c>
      <c r="G14" s="75">
        <v>6.3500296328869901</v>
      </c>
      <c r="H14" s="2">
        <v>21.685173862847591</v>
      </c>
      <c r="I14" s="75">
        <v>2.9146024443643599</v>
      </c>
      <c r="J14" s="2">
        <v>14.865688210080199</v>
      </c>
      <c r="K14" s="75">
        <v>2.9751492876050603</v>
      </c>
      <c r="L14" s="2">
        <v>27.013127871940902</v>
      </c>
      <c r="M14" s="75">
        <v>5.8897517319694206</v>
      </c>
      <c r="N14" s="90">
        <v>15.502076935542618</v>
      </c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95"/>
      <c r="AC14" s="85">
        <v>5</v>
      </c>
      <c r="AD14" s="85">
        <v>5</v>
      </c>
      <c r="AE14" s="85" t="str">
        <f t="shared" si="2"/>
        <v>East England</v>
      </c>
      <c r="AF14" s="85">
        <f t="shared" si="3"/>
        <v>2.0488084378681553</v>
      </c>
      <c r="AG14" s="85">
        <f t="shared" si="4"/>
        <v>5.8646117971047902</v>
      </c>
      <c r="AH14" s="85">
        <f t="shared" si="5"/>
        <v>1.9706786950484749</v>
      </c>
      <c r="AI14" s="85"/>
      <c r="AJ14" s="85"/>
      <c r="AK14" s="85"/>
      <c r="AL14" s="85"/>
      <c r="AM14" s="85">
        <v>0</v>
      </c>
      <c r="AN14" s="85"/>
      <c r="AO14" s="87"/>
      <c r="AP14" s="85">
        <v>5</v>
      </c>
      <c r="AQ14" s="85" t="str">
        <f t="shared" si="6"/>
        <v>East England</v>
      </c>
      <c r="AR14" s="85">
        <f t="shared" si="7"/>
        <v>0.95387377982535493</v>
      </c>
      <c r="AS14" s="85">
        <f t="shared" si="8"/>
        <v>1.59924654445994</v>
      </c>
      <c r="AT14" s="85">
        <f t="shared" si="9"/>
        <v>1.77122395025284</v>
      </c>
      <c r="AU14" s="85"/>
      <c r="AV14" s="85"/>
      <c r="AW14" s="85"/>
      <c r="AX14" s="87"/>
      <c r="AY14" s="85">
        <v>5</v>
      </c>
      <c r="AZ14" s="85" t="str">
        <f t="shared" si="10"/>
        <v>East England</v>
      </c>
      <c r="BA14" s="85">
        <f t="shared" si="11"/>
        <v>1.0949346580428001</v>
      </c>
      <c r="BB14" s="85">
        <f t="shared" si="12"/>
        <v>4.26536525264485</v>
      </c>
      <c r="BC14" s="85">
        <f t="shared" si="13"/>
        <v>0.19945474479563502</v>
      </c>
      <c r="BD14" s="85"/>
      <c r="BE14" s="85"/>
      <c r="BF14" s="85"/>
      <c r="BG14" s="85"/>
      <c r="BH14" s="91"/>
    </row>
    <row r="15" spans="1:60" ht="20.100000000000001" customHeight="1" x14ac:dyDescent="0.3">
      <c r="B15" s="19" t="s">
        <v>5</v>
      </c>
      <c r="C15" s="75">
        <v>3.6073798684329099</v>
      </c>
      <c r="D15" s="2">
        <v>21.0771125203106</v>
      </c>
      <c r="E15" s="75">
        <v>2.0317360029457299</v>
      </c>
      <c r="F15" s="2">
        <v>34.759798402605504</v>
      </c>
      <c r="G15" s="75">
        <v>5.6391158713786398</v>
      </c>
      <c r="H15" s="2">
        <v>18.402160701304272</v>
      </c>
      <c r="I15" s="75">
        <v>2.6648192461939897</v>
      </c>
      <c r="J15" s="2">
        <v>18.737055653684401</v>
      </c>
      <c r="K15" s="75">
        <v>0.97197521293870703</v>
      </c>
      <c r="L15" s="2">
        <v>34.1925199986173</v>
      </c>
      <c r="M15" s="75">
        <v>3.6367944591326968</v>
      </c>
      <c r="N15" s="90">
        <v>16.492565566774019</v>
      </c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95"/>
      <c r="AC15" s="85">
        <v>6</v>
      </c>
      <c r="AD15" s="85">
        <v>6</v>
      </c>
      <c r="AE15" s="85" t="str">
        <f t="shared" si="2"/>
        <v>South East and London</v>
      </c>
      <c r="AF15" s="85">
        <f t="shared" si="3"/>
        <v>6.3500296328869901</v>
      </c>
      <c r="AG15" s="85">
        <f t="shared" si="4"/>
        <v>5.8897517319694206</v>
      </c>
      <c r="AH15" s="85">
        <f t="shared" si="5"/>
        <v>2.64920658927679</v>
      </c>
      <c r="AI15" s="85"/>
      <c r="AJ15" s="85"/>
      <c r="AK15" s="85"/>
      <c r="AL15" s="85"/>
      <c r="AM15" s="85">
        <v>0</v>
      </c>
      <c r="AN15" s="85"/>
      <c r="AO15" s="87"/>
      <c r="AP15" s="85">
        <v>6</v>
      </c>
      <c r="AQ15" s="85" t="str">
        <f t="shared" si="6"/>
        <v>South East and London</v>
      </c>
      <c r="AR15" s="85">
        <f t="shared" si="7"/>
        <v>2.7208547328180699</v>
      </c>
      <c r="AS15" s="85">
        <f t="shared" si="8"/>
        <v>2.9146024443643599</v>
      </c>
      <c r="AT15" s="85">
        <f t="shared" si="9"/>
        <v>2.4789376103912502</v>
      </c>
      <c r="AU15" s="85"/>
      <c r="AV15" s="85"/>
      <c r="AW15" s="85"/>
      <c r="AX15" s="87"/>
      <c r="AY15" s="85">
        <v>6</v>
      </c>
      <c r="AZ15" s="85" t="str">
        <f t="shared" si="10"/>
        <v>South East and London</v>
      </c>
      <c r="BA15" s="85">
        <f t="shared" si="11"/>
        <v>3.6291749000689202</v>
      </c>
      <c r="BB15" s="85">
        <f t="shared" si="12"/>
        <v>2.9751492876050603</v>
      </c>
      <c r="BC15" s="85">
        <f t="shared" si="13"/>
        <v>0.17026897888554002</v>
      </c>
      <c r="BD15" s="85"/>
      <c r="BE15" s="85"/>
      <c r="BF15" s="85"/>
      <c r="BG15" s="85"/>
      <c r="BH15" s="91"/>
    </row>
    <row r="16" spans="1:60" ht="20.100000000000001" customHeight="1" x14ac:dyDescent="0.3">
      <c r="B16" s="19" t="s">
        <v>6</v>
      </c>
      <c r="C16" s="75">
        <v>2.7784581374019801</v>
      </c>
      <c r="D16" s="2">
        <v>21.262416799234</v>
      </c>
      <c r="E16" s="75">
        <v>2.18256268226332</v>
      </c>
      <c r="F16" s="2">
        <v>23.640785449499798</v>
      </c>
      <c r="G16" s="75">
        <v>4.9610208196653005</v>
      </c>
      <c r="H16" s="2">
        <v>15.810656329238654</v>
      </c>
      <c r="I16" s="75">
        <v>2.54504172248275</v>
      </c>
      <c r="J16" s="2">
        <v>16.6145375064911</v>
      </c>
      <c r="K16" s="75">
        <v>1.0785647703029</v>
      </c>
      <c r="L16" s="2">
        <v>37.343377511687699</v>
      </c>
      <c r="M16" s="75">
        <v>3.6236064927856502</v>
      </c>
      <c r="N16" s="90">
        <v>16.115812741059525</v>
      </c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95"/>
      <c r="AC16" s="85">
        <v>7</v>
      </c>
      <c r="AD16" s="85">
        <v>7</v>
      </c>
      <c r="AE16" s="85" t="str">
        <f t="shared" si="2"/>
        <v>South West England</v>
      </c>
      <c r="AF16" s="85">
        <f t="shared" si="3"/>
        <v>5.6391158713786398</v>
      </c>
      <c r="AG16" s="85">
        <f t="shared" si="4"/>
        <v>3.6367944591326968</v>
      </c>
      <c r="AH16" s="85">
        <f t="shared" si="5"/>
        <v>4.0347983778226109</v>
      </c>
      <c r="AI16" s="85"/>
      <c r="AJ16" s="85"/>
      <c r="AK16" s="85"/>
      <c r="AL16" s="85"/>
      <c r="AM16" s="85">
        <v>0</v>
      </c>
      <c r="AN16" s="85"/>
      <c r="AO16" s="87"/>
      <c r="AP16" s="85">
        <v>7</v>
      </c>
      <c r="AQ16" s="85" t="str">
        <f t="shared" si="6"/>
        <v>South West England</v>
      </c>
      <c r="AR16" s="85">
        <f t="shared" si="7"/>
        <v>3.6073798684329099</v>
      </c>
      <c r="AS16" s="85">
        <f t="shared" si="8"/>
        <v>2.6648192461939897</v>
      </c>
      <c r="AT16" s="85">
        <f t="shared" si="9"/>
        <v>3.94869944069749</v>
      </c>
      <c r="AU16" s="85"/>
      <c r="AV16" s="85"/>
      <c r="AW16" s="85"/>
      <c r="AX16" s="87"/>
      <c r="AY16" s="85">
        <v>7</v>
      </c>
      <c r="AZ16" s="85" t="str">
        <f t="shared" si="10"/>
        <v>South West England</v>
      </c>
      <c r="BA16" s="85">
        <f t="shared" si="11"/>
        <v>2.0317360029457299</v>
      </c>
      <c r="BB16" s="85">
        <f t="shared" si="12"/>
        <v>0.97197521293870703</v>
      </c>
      <c r="BC16" s="85">
        <f t="shared" si="13"/>
        <v>8.6098937125120706E-2</v>
      </c>
      <c r="BD16" s="85"/>
      <c r="BE16" s="85"/>
      <c r="BF16" s="85"/>
      <c r="BG16" s="85"/>
      <c r="BH16" s="91"/>
    </row>
    <row r="17" spans="2:60" ht="20.100000000000001" customHeight="1" x14ac:dyDescent="0.3">
      <c r="B17" s="62" t="s">
        <v>2</v>
      </c>
      <c r="C17" s="76">
        <v>2.59477287668977</v>
      </c>
      <c r="D17" s="27">
        <v>22.858979383947599</v>
      </c>
      <c r="E17" s="76">
        <v>0.61309039147243194</v>
      </c>
      <c r="F17" s="27">
        <v>43.0577781796053</v>
      </c>
      <c r="G17" s="76">
        <v>3.2078632681622019</v>
      </c>
      <c r="H17" s="27">
        <v>20.238726631793362</v>
      </c>
      <c r="I17" s="76">
        <v>3.1236482130203598</v>
      </c>
      <c r="J17" s="27">
        <v>25.910997892198999</v>
      </c>
      <c r="K17" s="76">
        <v>0.84625697134604605</v>
      </c>
      <c r="L17" s="27">
        <v>41.240527876897595</v>
      </c>
      <c r="M17" s="76">
        <v>3.9699051843664059</v>
      </c>
      <c r="N17" s="89">
        <v>22.202225512088773</v>
      </c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4"/>
      <c r="AC17" s="85">
        <v>8</v>
      </c>
      <c r="AD17" s="85">
        <v>8</v>
      </c>
      <c r="AE17" s="85" t="str">
        <f t="shared" si="2"/>
        <v>West Midlands</v>
      </c>
      <c r="AF17" s="85">
        <f t="shared" si="3"/>
        <v>4.9610208196653005</v>
      </c>
      <c r="AG17" s="85">
        <f t="shared" si="4"/>
        <v>3.6236064927856502</v>
      </c>
      <c r="AH17" s="85">
        <f t="shared" si="5"/>
        <v>3.7854957362678068</v>
      </c>
      <c r="AI17" s="85"/>
      <c r="AJ17" s="85"/>
      <c r="AK17" s="85"/>
      <c r="AL17" s="85"/>
      <c r="AM17" s="85">
        <v>0</v>
      </c>
      <c r="AN17" s="85"/>
      <c r="AO17" s="87"/>
      <c r="AP17" s="85">
        <v>8</v>
      </c>
      <c r="AQ17" s="85" t="str">
        <f t="shared" si="6"/>
        <v>West Midlands</v>
      </c>
      <c r="AR17" s="85">
        <f t="shared" si="7"/>
        <v>2.7784581374019801</v>
      </c>
      <c r="AS17" s="85">
        <f t="shared" si="8"/>
        <v>2.54504172248275</v>
      </c>
      <c r="AT17" s="85">
        <f t="shared" si="9"/>
        <v>3.7148161573831997</v>
      </c>
      <c r="AU17" s="85"/>
      <c r="AV17" s="85"/>
      <c r="AW17" s="85"/>
      <c r="AX17" s="87"/>
      <c r="AY17" s="85">
        <v>8</v>
      </c>
      <c r="AZ17" s="85" t="str">
        <f t="shared" si="10"/>
        <v>West Midlands</v>
      </c>
      <c r="BA17" s="85">
        <f t="shared" si="11"/>
        <v>2.18256268226332</v>
      </c>
      <c r="BB17" s="85">
        <f t="shared" si="12"/>
        <v>1.0785647703029</v>
      </c>
      <c r="BC17" s="85">
        <f t="shared" si="13"/>
        <v>7.0679578884606895E-2</v>
      </c>
      <c r="BD17" s="85"/>
      <c r="BE17" s="85"/>
      <c r="BF17" s="85"/>
      <c r="BG17" s="85"/>
      <c r="BH17" s="91"/>
    </row>
    <row r="18" spans="2:60" ht="20.100000000000001" customHeight="1" x14ac:dyDescent="0.3">
      <c r="B18" s="19" t="s">
        <v>13</v>
      </c>
      <c r="C18" s="75">
        <v>0.373385704231945</v>
      </c>
      <c r="D18" s="2">
        <v>55.8374566027844</v>
      </c>
      <c r="E18" s="75">
        <v>0</v>
      </c>
      <c r="F18" s="2">
        <v>0</v>
      </c>
      <c r="G18" s="75">
        <v>0.373385704231945</v>
      </c>
      <c r="H18" s="2">
        <v>55.837456602784428</v>
      </c>
      <c r="I18" s="75">
        <v>0.81304171502767897</v>
      </c>
      <c r="J18" s="2">
        <v>65.593710143788996</v>
      </c>
      <c r="K18" s="75">
        <v>0</v>
      </c>
      <c r="L18" s="2">
        <v>0</v>
      </c>
      <c r="M18" s="75">
        <v>0.81304171502767897</v>
      </c>
      <c r="N18" s="90">
        <v>65.593710143789025</v>
      </c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95"/>
      <c r="AC18" s="85">
        <v>1</v>
      </c>
      <c r="AD18" s="85">
        <v>1</v>
      </c>
      <c r="AE18" s="85" t="str">
        <f>INDEX(B$18:B$22,MATCH(AD18,AC$18:AC$22,0))</f>
        <v>North Scotland</v>
      </c>
      <c r="AF18" s="85">
        <f>VLOOKUP($AE18,B$9:N$22,6,FALSE)</f>
        <v>0.373385704231945</v>
      </c>
      <c r="AG18" s="85">
        <f t="shared" si="4"/>
        <v>0.81304171502767897</v>
      </c>
      <c r="AH18" s="85">
        <f>VLOOKUP($AE18,B$30:N$43,6,FALSE)</f>
        <v>0.15160222708929699</v>
      </c>
      <c r="AI18" s="85"/>
      <c r="AJ18" s="85"/>
      <c r="AK18" s="85"/>
      <c r="AL18" s="85"/>
      <c r="AM18" s="85">
        <v>0</v>
      </c>
      <c r="AN18" s="85"/>
      <c r="AO18" s="87"/>
      <c r="AP18" s="85">
        <v>1</v>
      </c>
      <c r="AQ18" s="85" t="str">
        <f>INDEX(B$18:B$22,MATCH(AD18,AP$18:AP$22,0))</f>
        <v>North Scotland</v>
      </c>
      <c r="AR18" s="85">
        <f t="shared" si="7"/>
        <v>0.373385704231945</v>
      </c>
      <c r="AS18" s="85">
        <f t="shared" si="8"/>
        <v>0.81304171502767897</v>
      </c>
      <c r="AT18" s="85">
        <f t="shared" si="9"/>
        <v>0.15160222708929699</v>
      </c>
      <c r="AU18" s="85"/>
      <c r="AV18" s="85"/>
      <c r="AW18" s="85"/>
      <c r="AX18" s="87"/>
      <c r="AY18" s="85">
        <v>1</v>
      </c>
      <c r="AZ18" s="85" t="str">
        <f>INDEX(B$18:B$22,MATCH(AD18,AY$18:AY$22,0))</f>
        <v>North Scotland</v>
      </c>
      <c r="BA18" s="85">
        <f t="shared" si="11"/>
        <v>0</v>
      </c>
      <c r="BB18" s="85">
        <f t="shared" si="12"/>
        <v>0</v>
      </c>
      <c r="BC18" s="85">
        <f t="shared" si="13"/>
        <v>0</v>
      </c>
      <c r="BD18" s="85"/>
      <c r="BE18" s="85"/>
      <c r="BF18" s="85"/>
      <c r="BG18" s="85"/>
      <c r="BH18" s="91"/>
    </row>
    <row r="19" spans="2:60" ht="20.100000000000001" customHeight="1" x14ac:dyDescent="0.3">
      <c r="B19" s="19" t="s">
        <v>14</v>
      </c>
      <c r="C19" s="75">
        <v>0.19592326252435399</v>
      </c>
      <c r="D19" s="2">
        <v>34.970305610212996</v>
      </c>
      <c r="E19" s="75">
        <v>0.162149239652982</v>
      </c>
      <c r="F19" s="2">
        <v>73.79032538905949</v>
      </c>
      <c r="G19" s="75">
        <v>0.35807250217733599</v>
      </c>
      <c r="H19" s="2">
        <v>38.505799979294572</v>
      </c>
      <c r="I19" s="75">
        <v>0.31170553959962999</v>
      </c>
      <c r="J19" s="2">
        <v>41.595837471877303</v>
      </c>
      <c r="K19" s="75">
        <v>0.24628831211598198</v>
      </c>
      <c r="L19" s="2">
        <v>0.93106438166136896</v>
      </c>
      <c r="M19" s="75">
        <v>0.557993851715612</v>
      </c>
      <c r="N19" s="90">
        <v>47.209739416864004</v>
      </c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95"/>
      <c r="AC19" s="85">
        <v>2</v>
      </c>
      <c r="AD19" s="85">
        <v>2</v>
      </c>
      <c r="AE19" s="85" t="str">
        <f t="shared" ref="AE19:AE22" si="14">INDEX(B$18:B$22,MATCH(AD19,AC$18:AC$22,0))</f>
        <v>North East Scotland</v>
      </c>
      <c r="AF19" s="85">
        <f t="shared" si="3"/>
        <v>0.35807250217733599</v>
      </c>
      <c r="AG19" s="85">
        <f t="shared" si="4"/>
        <v>0.557993851715612</v>
      </c>
      <c r="AH19" s="85">
        <f t="shared" ref="AH19:AH22" si="15">VLOOKUP($AE19,B$30:N$43,6,FALSE)</f>
        <v>0.11485796099914732</v>
      </c>
      <c r="AI19" s="85" t="str">
        <f>B23</f>
        <v>Wales</v>
      </c>
      <c r="AJ19" s="86">
        <f>G23</f>
        <v>3.3172290638713098</v>
      </c>
      <c r="AK19" s="86">
        <f>M23</f>
        <v>4.3727128786605904</v>
      </c>
      <c r="AL19" s="86">
        <f>G44</f>
        <v>2.4168893154491498</v>
      </c>
      <c r="AM19" s="85">
        <v>0</v>
      </c>
      <c r="AN19" s="85">
        <v>0</v>
      </c>
      <c r="AO19" s="87"/>
      <c r="AP19" s="85">
        <v>2</v>
      </c>
      <c r="AQ19" s="85" t="str">
        <f t="shared" ref="AQ19:AQ22" si="16">INDEX(B$18:B$22,MATCH(AD19,AP$18:AP$22,0))</f>
        <v>North East Scotland</v>
      </c>
      <c r="AR19" s="85">
        <f t="shared" si="7"/>
        <v>0.19592326252435399</v>
      </c>
      <c r="AS19" s="85">
        <f t="shared" si="8"/>
        <v>0.31170553959962999</v>
      </c>
      <c r="AT19" s="85">
        <f t="shared" si="9"/>
        <v>0.10505496155101901</v>
      </c>
      <c r="AU19" s="85" t="str">
        <f>B23</f>
        <v>Wales</v>
      </c>
      <c r="AV19" s="86">
        <f>C23</f>
        <v>1.1971609475404099</v>
      </c>
      <c r="AW19" s="86">
        <f>I23</f>
        <v>2.0124384626165401</v>
      </c>
      <c r="AX19" s="87">
        <f>C44</f>
        <v>1.81063244490609</v>
      </c>
      <c r="AY19" s="85">
        <v>2</v>
      </c>
      <c r="AZ19" s="85" t="str">
        <f t="shared" ref="AZ19:AZ22" si="17">INDEX(B$18:B$22,MATCH(AD19,AY$18:AY$22,0))</f>
        <v>North East Scotland</v>
      </c>
      <c r="BA19" s="85">
        <f t="shared" si="11"/>
        <v>0.162149239652982</v>
      </c>
      <c r="BB19" s="85">
        <f t="shared" si="12"/>
        <v>0.24628831211598198</v>
      </c>
      <c r="BC19" s="85">
        <f t="shared" si="13"/>
        <v>9.8029994481283085E-3</v>
      </c>
      <c r="BD19" s="85" t="str">
        <f>B23</f>
        <v>Wales</v>
      </c>
      <c r="BE19" s="86">
        <f>E23</f>
        <v>2.1200681163308999</v>
      </c>
      <c r="BF19" s="86">
        <f>K23</f>
        <v>2.3602744160440503</v>
      </c>
      <c r="BG19" s="86">
        <f>E44</f>
        <v>0.60625687054305999</v>
      </c>
      <c r="BH19" s="91"/>
    </row>
    <row r="20" spans="2:60" ht="20.100000000000001" customHeight="1" x14ac:dyDescent="0.3">
      <c r="B20" s="19" t="s">
        <v>15</v>
      </c>
      <c r="C20" s="75">
        <v>0.89245954373811109</v>
      </c>
      <c r="D20" s="2">
        <v>36.683753241624899</v>
      </c>
      <c r="E20" s="75">
        <v>4.8026662669109398E-2</v>
      </c>
      <c r="F20" s="2">
        <v>42.806723871376704</v>
      </c>
      <c r="G20" s="75">
        <v>0.94048620640722047</v>
      </c>
      <c r="H20" s="2">
        <v>34.87903595474905</v>
      </c>
      <c r="I20" s="75">
        <v>0.97441099210527893</v>
      </c>
      <c r="J20" s="2">
        <v>50.1195443293132</v>
      </c>
      <c r="K20" s="75">
        <v>0.16786834868612799</v>
      </c>
      <c r="L20" s="2">
        <v>53.764794168083299</v>
      </c>
      <c r="M20" s="75">
        <v>1.1422793407914069</v>
      </c>
      <c r="N20" s="90">
        <v>43.477990788820613</v>
      </c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95"/>
      <c r="AC20" s="85">
        <v>3</v>
      </c>
      <c r="AD20" s="85">
        <v>3</v>
      </c>
      <c r="AE20" s="85" t="str">
        <f t="shared" si="14"/>
        <v>East Scotland</v>
      </c>
      <c r="AF20" s="85">
        <f t="shared" si="3"/>
        <v>0.94048620640722047</v>
      </c>
      <c r="AG20" s="85">
        <f t="shared" si="4"/>
        <v>1.1422793407914069</v>
      </c>
      <c r="AH20" s="85">
        <f t="shared" si="15"/>
        <v>0.4233249475992622</v>
      </c>
      <c r="AI20" s="85" t="str">
        <f>B17</f>
        <v>Scotland</v>
      </c>
      <c r="AJ20" s="86">
        <f>G17</f>
        <v>3.2078632681622019</v>
      </c>
      <c r="AK20" s="86">
        <f>M17</f>
        <v>3.9699051843664059</v>
      </c>
      <c r="AL20" s="86">
        <f>G38</f>
        <v>1.7125134473168988</v>
      </c>
      <c r="AM20" s="85">
        <v>0</v>
      </c>
      <c r="AN20" s="85">
        <v>0</v>
      </c>
      <c r="AO20" s="87"/>
      <c r="AP20" s="85">
        <v>3</v>
      </c>
      <c r="AQ20" s="85" t="str">
        <f t="shared" si="16"/>
        <v>East Scotland</v>
      </c>
      <c r="AR20" s="85">
        <f t="shared" si="7"/>
        <v>0.89245954373811109</v>
      </c>
      <c r="AS20" s="85">
        <f t="shared" si="8"/>
        <v>0.97441099210527893</v>
      </c>
      <c r="AT20" s="85">
        <f t="shared" si="9"/>
        <v>0.412103796667319</v>
      </c>
      <c r="AU20" s="85" t="str">
        <f>B17</f>
        <v>Scotland</v>
      </c>
      <c r="AV20" s="86">
        <f>C17</f>
        <v>2.59477287668977</v>
      </c>
      <c r="AW20" s="86">
        <f>I17</f>
        <v>3.1236482130203598</v>
      </c>
      <c r="AX20" s="87">
        <f>C38</f>
        <v>1.5673606547091499</v>
      </c>
      <c r="AY20" s="85">
        <v>3</v>
      </c>
      <c r="AZ20" s="85" t="str">
        <f t="shared" si="17"/>
        <v>East Scotland</v>
      </c>
      <c r="BA20" s="85">
        <f t="shared" si="11"/>
        <v>4.8026662669109398E-2</v>
      </c>
      <c r="BB20" s="85">
        <f t="shared" si="12"/>
        <v>0.16786834868612799</v>
      </c>
      <c r="BC20" s="85">
        <f t="shared" si="13"/>
        <v>1.1221150931943199E-2</v>
      </c>
      <c r="BD20" s="85" t="str">
        <f>B17</f>
        <v>Scotland</v>
      </c>
      <c r="BE20" s="86">
        <f>E17</f>
        <v>0.61309039147243194</v>
      </c>
      <c r="BF20" s="86">
        <f>K17</f>
        <v>0.84625697134604605</v>
      </c>
      <c r="BG20" s="86">
        <f>E38</f>
        <v>0.14515279260774899</v>
      </c>
      <c r="BH20" s="91"/>
    </row>
    <row r="21" spans="2:60" ht="20.100000000000001" customHeight="1" x14ac:dyDescent="0.3">
      <c r="B21" s="19" t="s">
        <v>16</v>
      </c>
      <c r="C21" s="75">
        <v>0.95580047281661196</v>
      </c>
      <c r="D21" s="2">
        <v>25.9290235351198</v>
      </c>
      <c r="E21" s="75">
        <v>0.37149417696995102</v>
      </c>
      <c r="F21" s="2">
        <v>59.395221989300893</v>
      </c>
      <c r="G21" s="75">
        <v>1.327294649786563</v>
      </c>
      <c r="H21" s="2">
        <v>24.999882181823057</v>
      </c>
      <c r="I21" s="75">
        <v>0.902962164358319</v>
      </c>
      <c r="J21" s="2">
        <v>23.726859510342099</v>
      </c>
      <c r="K21" s="75">
        <v>0.37070689666366297</v>
      </c>
      <c r="L21" s="2">
        <v>58.5745540882074</v>
      </c>
      <c r="M21" s="75">
        <v>1.2736690610219821</v>
      </c>
      <c r="N21" s="90">
        <v>23.949844429440137</v>
      </c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95"/>
      <c r="AC21" s="85">
        <v>4</v>
      </c>
      <c r="AD21" s="85">
        <v>4</v>
      </c>
      <c r="AE21" s="85" t="str">
        <f t="shared" si="14"/>
        <v>South Scotland</v>
      </c>
      <c r="AF21" s="85">
        <f t="shared" si="3"/>
        <v>1.327294649786563</v>
      </c>
      <c r="AG21" s="85">
        <f t="shared" si="4"/>
        <v>1.2736690610219821</v>
      </c>
      <c r="AH21" s="85">
        <f t="shared" si="15"/>
        <v>0.91743596101736602</v>
      </c>
      <c r="AI21" s="85" t="str">
        <f>B8</f>
        <v>England</v>
      </c>
      <c r="AJ21" s="86">
        <f>G8</f>
        <v>31.066642010058395</v>
      </c>
      <c r="AK21" s="86">
        <f>M8</f>
        <v>28.3342659147098</v>
      </c>
      <c r="AL21" s="86">
        <f>G29</f>
        <v>18.835032921830908</v>
      </c>
      <c r="AM21" s="85">
        <v>0</v>
      </c>
      <c r="AN21" s="85">
        <v>0</v>
      </c>
      <c r="AO21" s="87"/>
      <c r="AP21" s="85">
        <v>4</v>
      </c>
      <c r="AQ21" s="85" t="str">
        <f t="shared" si="16"/>
        <v>South Scotland</v>
      </c>
      <c r="AR21" s="85">
        <f t="shared" si="7"/>
        <v>0.95580047281661196</v>
      </c>
      <c r="AS21" s="85">
        <f t="shared" si="8"/>
        <v>0.902962164358319</v>
      </c>
      <c r="AT21" s="85">
        <f t="shared" si="9"/>
        <v>0.80008294087027998</v>
      </c>
      <c r="AU21" s="85" t="str">
        <f>B8</f>
        <v>England</v>
      </c>
      <c r="AV21" s="86">
        <f>C8</f>
        <v>17.406513478781598</v>
      </c>
      <c r="AW21" s="86">
        <f>I8</f>
        <v>16.494718833777199</v>
      </c>
      <c r="AX21" s="87">
        <f>C29</f>
        <v>17.983621966760499</v>
      </c>
      <c r="AY21" s="85">
        <v>4</v>
      </c>
      <c r="AZ21" s="85" t="str">
        <f t="shared" si="17"/>
        <v>South Scotland</v>
      </c>
      <c r="BA21" s="85">
        <f t="shared" si="11"/>
        <v>0.37149417696995102</v>
      </c>
      <c r="BB21" s="85">
        <f t="shared" si="12"/>
        <v>0.37070689666366297</v>
      </c>
      <c r="BC21" s="85">
        <f t="shared" si="13"/>
        <v>0.117353020147086</v>
      </c>
      <c r="BD21" s="85" t="str">
        <f>B8</f>
        <v>England</v>
      </c>
      <c r="BE21" s="86">
        <f>E8</f>
        <v>13.660128531276799</v>
      </c>
      <c r="BF21" s="86">
        <f>K8</f>
        <v>11.839547080932601</v>
      </c>
      <c r="BG21" s="86">
        <f>E29</f>
        <v>0.85141095507040909</v>
      </c>
      <c r="BH21" s="91"/>
    </row>
    <row r="22" spans="2:60" ht="20.100000000000001" customHeight="1" x14ac:dyDescent="0.3">
      <c r="B22" s="19" t="s">
        <v>17</v>
      </c>
      <c r="C22" s="75">
        <v>0.177203893378751</v>
      </c>
      <c r="D22" s="2">
        <v>56.770376577151005</v>
      </c>
      <c r="E22" s="75">
        <v>3.1420312180390098E-2</v>
      </c>
      <c r="F22" s="2">
        <v>70.179818188582004</v>
      </c>
      <c r="G22" s="75">
        <v>0.2086242055591411</v>
      </c>
      <c r="H22" s="2">
        <v>49.365150916118523</v>
      </c>
      <c r="I22" s="75">
        <v>0.12152780192945301</v>
      </c>
      <c r="J22" s="2">
        <v>48.400966587824598</v>
      </c>
      <c r="K22" s="75">
        <v>6.13934138802728E-2</v>
      </c>
      <c r="L22" s="2">
        <v>90.351804517129594</v>
      </c>
      <c r="M22" s="75">
        <v>0.18292121580972581</v>
      </c>
      <c r="N22" s="90">
        <v>44.199597614806777</v>
      </c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95"/>
      <c r="AC22" s="85">
        <v>5</v>
      </c>
      <c r="AD22" s="85">
        <v>5</v>
      </c>
      <c r="AE22" s="85" t="str">
        <f t="shared" si="14"/>
        <v>West Scotland</v>
      </c>
      <c r="AF22" s="85">
        <f t="shared" si="3"/>
        <v>0.2086242055591411</v>
      </c>
      <c r="AG22" s="85">
        <f t="shared" si="4"/>
        <v>0.18292121580972581</v>
      </c>
      <c r="AH22" s="85">
        <f t="shared" si="15"/>
        <v>0.10529235061182832</v>
      </c>
      <c r="AI22" s="86" t="str">
        <f>B7</f>
        <v>Great Britain</v>
      </c>
      <c r="AJ22" s="86">
        <f>G7</f>
        <v>37.591734342092003</v>
      </c>
      <c r="AK22" s="86">
        <f>M7</f>
        <v>36.6768839777368</v>
      </c>
      <c r="AL22" s="86">
        <f>G28</f>
        <v>22.964435684597021</v>
      </c>
      <c r="AM22" s="85">
        <v>0</v>
      </c>
      <c r="AN22" s="85">
        <v>0</v>
      </c>
      <c r="AO22" s="87"/>
      <c r="AP22" s="85">
        <v>5</v>
      </c>
      <c r="AQ22" s="85" t="str">
        <f t="shared" si="16"/>
        <v>West Scotland</v>
      </c>
      <c r="AR22" s="85">
        <f t="shared" si="7"/>
        <v>0.177203893378751</v>
      </c>
      <c r="AS22" s="85">
        <f t="shared" si="8"/>
        <v>0.12152780192945301</v>
      </c>
      <c r="AT22" s="85">
        <f t="shared" si="9"/>
        <v>9.85167285312369E-2</v>
      </c>
      <c r="AU22" s="86" t="str">
        <f>B7</f>
        <v>Great Britain</v>
      </c>
      <c r="AV22" s="86">
        <f>C7</f>
        <v>21.1984473030118</v>
      </c>
      <c r="AW22" s="86">
        <f>I7</f>
        <v>21.630805509414099</v>
      </c>
      <c r="AX22" s="87">
        <f>C28</f>
        <v>21.361615066375801</v>
      </c>
      <c r="AY22" s="85">
        <v>5</v>
      </c>
      <c r="AZ22" s="85" t="str">
        <f t="shared" si="17"/>
        <v>West Scotland</v>
      </c>
      <c r="BA22" s="85">
        <f t="shared" si="11"/>
        <v>3.1420312180390098E-2</v>
      </c>
      <c r="BB22" s="85">
        <f t="shared" si="12"/>
        <v>6.13934138802728E-2</v>
      </c>
      <c r="BC22" s="85">
        <f t="shared" si="13"/>
        <v>6.7756220805914201E-3</v>
      </c>
      <c r="BD22" s="86" t="str">
        <f>B7</f>
        <v>Great Britain</v>
      </c>
      <c r="BE22" s="86">
        <f>E7</f>
        <v>16.393287039080203</v>
      </c>
      <c r="BF22" s="86">
        <f>K7</f>
        <v>15.046078468322699</v>
      </c>
      <c r="BG22" s="86">
        <f>E28</f>
        <v>1.6028206182212199</v>
      </c>
      <c r="BH22" s="91"/>
    </row>
    <row r="23" spans="2:60" ht="20.100000000000001" customHeight="1" x14ac:dyDescent="0.3">
      <c r="B23" s="63" t="s">
        <v>1</v>
      </c>
      <c r="C23" s="76">
        <v>1.1971609475404099</v>
      </c>
      <c r="D23" s="27">
        <v>19.1025417006419</v>
      </c>
      <c r="E23" s="76">
        <v>2.1200681163308999</v>
      </c>
      <c r="F23" s="27">
        <v>52.577818988224998</v>
      </c>
      <c r="G23" s="76">
        <v>3.3172290638713098</v>
      </c>
      <c r="H23" s="27">
        <v>34.302802977352812</v>
      </c>
      <c r="I23" s="76">
        <v>2.0124384626165401</v>
      </c>
      <c r="J23" s="27">
        <v>15.968867178773699</v>
      </c>
      <c r="K23" s="76">
        <v>2.3602744160440503</v>
      </c>
      <c r="L23" s="27">
        <v>38.872596116913897</v>
      </c>
      <c r="M23" s="76">
        <v>4.3727128786605904</v>
      </c>
      <c r="N23" s="89">
        <v>22.232253738347428</v>
      </c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4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  <c r="AO23" s="85"/>
      <c r="AP23" s="85"/>
      <c r="AQ23" s="85"/>
      <c r="AR23" s="85"/>
      <c r="AS23" s="85"/>
      <c r="AT23" s="85"/>
      <c r="AU23" s="85"/>
      <c r="AV23" s="85"/>
      <c r="AW23" s="85"/>
      <c r="AX23" s="85"/>
      <c r="AY23" s="85"/>
      <c r="AZ23" s="85"/>
      <c r="BA23" s="85"/>
      <c r="BB23" s="85"/>
      <c r="BC23" s="85"/>
      <c r="BD23" s="85"/>
      <c r="BE23" s="85"/>
      <c r="BF23" s="85"/>
      <c r="BG23" s="85"/>
      <c r="BH23" s="91"/>
    </row>
    <row r="24" spans="2:60" ht="20.100000000000001" customHeight="1" x14ac:dyDescent="0.3"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</row>
    <row r="25" spans="2:60" ht="22.9" customHeight="1" x14ac:dyDescent="0.2">
      <c r="B25" s="120" t="s">
        <v>39</v>
      </c>
      <c r="C25" s="120" t="s">
        <v>20</v>
      </c>
      <c r="D25" s="120"/>
      <c r="E25" s="120"/>
      <c r="F25" s="120"/>
      <c r="G25" s="120"/>
      <c r="H25" s="120"/>
      <c r="I25" s="120" t="s">
        <v>25</v>
      </c>
      <c r="J25" s="120"/>
      <c r="K25" s="120"/>
      <c r="L25" s="120"/>
      <c r="M25" s="120"/>
      <c r="N25" s="120"/>
    </row>
    <row r="26" spans="2:60" ht="20.100000000000001" customHeight="1" x14ac:dyDescent="0.2">
      <c r="B26" s="120"/>
      <c r="C26" s="120" t="s">
        <v>11</v>
      </c>
      <c r="D26" s="120"/>
      <c r="E26" s="120" t="s">
        <v>10</v>
      </c>
      <c r="F26" s="120"/>
      <c r="G26" s="120" t="s">
        <v>4</v>
      </c>
      <c r="H26" s="120"/>
      <c r="I26" s="120" t="s">
        <v>11</v>
      </c>
      <c r="J26" s="120"/>
      <c r="K26" s="120" t="s">
        <v>10</v>
      </c>
      <c r="L26" s="120"/>
      <c r="M26" s="120" t="s">
        <v>4</v>
      </c>
      <c r="N26" s="120"/>
    </row>
    <row r="27" spans="2:60" ht="20.100000000000001" customHeight="1" x14ac:dyDescent="0.2">
      <c r="B27" s="120"/>
      <c r="C27" s="74" t="s">
        <v>34</v>
      </c>
      <c r="D27" s="74" t="s">
        <v>35</v>
      </c>
      <c r="E27" s="74" t="s">
        <v>34</v>
      </c>
      <c r="F27" s="74" t="s">
        <v>35</v>
      </c>
      <c r="G27" s="74" t="s">
        <v>34</v>
      </c>
      <c r="H27" s="74" t="s">
        <v>35</v>
      </c>
      <c r="I27" s="74" t="s">
        <v>34</v>
      </c>
      <c r="J27" s="74" t="s">
        <v>35</v>
      </c>
      <c r="K27" s="74" t="s">
        <v>34</v>
      </c>
      <c r="L27" s="74" t="s">
        <v>35</v>
      </c>
      <c r="M27" s="74" t="s">
        <v>34</v>
      </c>
      <c r="N27" s="74" t="s">
        <v>35</v>
      </c>
    </row>
    <row r="28" spans="2:60" ht="20.100000000000001" customHeight="1" x14ac:dyDescent="0.3">
      <c r="B28" s="60" t="s">
        <v>3</v>
      </c>
      <c r="C28" s="76">
        <v>21.361615066375801</v>
      </c>
      <c r="D28" s="27">
        <v>12.078106635878299</v>
      </c>
      <c r="E28" s="76">
        <v>1.6028206182212199</v>
      </c>
      <c r="F28" s="27">
        <v>27.1217368364861</v>
      </c>
      <c r="G28" s="76">
        <v>22.964435684597021</v>
      </c>
      <c r="H28" s="27">
        <v>11.39346241899649</v>
      </c>
      <c r="I28" s="76">
        <v>64.334450018238797</v>
      </c>
      <c r="J28" s="27">
        <v>6.2205170468683404</v>
      </c>
      <c r="K28" s="76">
        <v>32.797835693796799</v>
      </c>
      <c r="L28" s="27">
        <v>14.5980802707072</v>
      </c>
      <c r="M28" s="76">
        <v>97.132285712035596</v>
      </c>
      <c r="N28" s="27">
        <v>6.4243470426934142</v>
      </c>
    </row>
    <row r="29" spans="2:60" ht="20.100000000000001" customHeight="1" x14ac:dyDescent="0.3">
      <c r="B29" s="61" t="s">
        <v>0</v>
      </c>
      <c r="C29" s="76">
        <v>17.983621966760499</v>
      </c>
      <c r="D29" s="27">
        <v>12.2113407183832</v>
      </c>
      <c r="E29" s="76">
        <v>0.85141095507040909</v>
      </c>
      <c r="F29" s="27">
        <v>29.702801564492297</v>
      </c>
      <c r="G29" s="76">
        <v>18.835032921830908</v>
      </c>
      <c r="H29" s="27">
        <v>11.736399880499206</v>
      </c>
      <c r="I29" s="76">
        <v>51.986692982458102</v>
      </c>
      <c r="J29" s="27">
        <v>6.4483739229046098</v>
      </c>
      <c r="K29" s="76">
        <v>26.167923165183403</v>
      </c>
      <c r="L29" s="27">
        <v>14.7629883957723</v>
      </c>
      <c r="M29" s="76">
        <v>78.154616147641505</v>
      </c>
      <c r="N29" s="27">
        <v>6.5445599707758983</v>
      </c>
    </row>
    <row r="30" spans="2:60" ht="20.100000000000001" customHeight="1" x14ac:dyDescent="0.3">
      <c r="B30" s="19" t="s">
        <v>7</v>
      </c>
      <c r="C30" s="75">
        <v>1.50299892956874</v>
      </c>
      <c r="D30" s="2">
        <v>21.8765489705393</v>
      </c>
      <c r="E30" s="75">
        <v>0.19506480359679401</v>
      </c>
      <c r="F30" s="2">
        <v>56.9695248041753</v>
      </c>
      <c r="G30" s="75">
        <v>1.6980637331655339</v>
      </c>
      <c r="H30" s="2">
        <v>20.439501527118374</v>
      </c>
      <c r="I30" s="75">
        <v>6.3058441336763602</v>
      </c>
      <c r="J30" s="2">
        <v>14.5778190534819</v>
      </c>
      <c r="K30" s="75">
        <v>2.6198525058455497</v>
      </c>
      <c r="L30" s="2">
        <v>21.416221979369098</v>
      </c>
      <c r="M30" s="75">
        <v>8.9256966395219095</v>
      </c>
      <c r="N30" s="2">
        <v>12.065782160741445</v>
      </c>
    </row>
    <row r="31" spans="2:60" ht="20.100000000000001" customHeight="1" x14ac:dyDescent="0.3">
      <c r="B31" s="19" t="s">
        <v>8</v>
      </c>
      <c r="C31" s="75">
        <v>0.38214828384405003</v>
      </c>
      <c r="D31" s="2">
        <v>27.256560594793299</v>
      </c>
      <c r="E31" s="75">
        <v>1.4341553664030299E-2</v>
      </c>
      <c r="F31" s="2">
        <v>45.049080453502199</v>
      </c>
      <c r="G31" s="75">
        <v>0.39648983750808031</v>
      </c>
      <c r="H31" s="2">
        <v>26.321142607070204</v>
      </c>
      <c r="I31" s="75">
        <v>2.0930928673184499</v>
      </c>
      <c r="J31" s="2">
        <v>16.469170244729501</v>
      </c>
      <c r="K31" s="75">
        <v>0.62410436272490299</v>
      </c>
      <c r="L31" s="2">
        <v>34.557390775599302</v>
      </c>
      <c r="M31" s="75">
        <v>2.7171972300433529</v>
      </c>
      <c r="N31" s="2">
        <v>14.964864849185751</v>
      </c>
    </row>
    <row r="32" spans="2:60" ht="20.100000000000001" customHeight="1" x14ac:dyDescent="0.3">
      <c r="B32" s="19" t="s">
        <v>144</v>
      </c>
      <c r="C32" s="75">
        <v>1.9063444887320899</v>
      </c>
      <c r="D32" s="2">
        <v>20.5850013097713</v>
      </c>
      <c r="E32" s="75">
        <v>4.8901814092405502E-2</v>
      </c>
      <c r="F32" s="2">
        <v>45.272225476080102</v>
      </c>
      <c r="G32" s="75">
        <v>1.9552463028244955</v>
      </c>
      <c r="H32" s="2">
        <v>20.102073059140626</v>
      </c>
      <c r="I32" s="75">
        <v>6.1156571184398203</v>
      </c>
      <c r="J32" s="2">
        <v>11.784446006060099</v>
      </c>
      <c r="K32" s="75">
        <v>2.3059194184092897</v>
      </c>
      <c r="L32" s="2">
        <v>17.275328694673302</v>
      </c>
      <c r="M32" s="75">
        <v>8.4215765368491091</v>
      </c>
      <c r="N32" s="2">
        <v>9.7780053749611753</v>
      </c>
    </row>
    <row r="33" spans="1:14" ht="20.100000000000001" customHeight="1" x14ac:dyDescent="0.3">
      <c r="B33" s="19" t="s">
        <v>9</v>
      </c>
      <c r="C33" s="75">
        <v>2.2784531058908701</v>
      </c>
      <c r="D33" s="2">
        <v>16.889749854425201</v>
      </c>
      <c r="E33" s="75">
        <v>6.6600544026277103E-2</v>
      </c>
      <c r="F33" s="2">
        <v>34.342444370397899</v>
      </c>
      <c r="G33" s="75">
        <v>2.3450536499171473</v>
      </c>
      <c r="H33" s="2">
        <v>16.439032961075782</v>
      </c>
      <c r="I33" s="75">
        <v>5.7629999058231896</v>
      </c>
      <c r="J33" s="2">
        <v>11.507131665624399</v>
      </c>
      <c r="K33" s="75">
        <v>2.0322065722325697</v>
      </c>
      <c r="L33" s="2">
        <v>25.6973900179661</v>
      </c>
      <c r="M33" s="75">
        <v>7.7952064780557588</v>
      </c>
      <c r="N33" s="2">
        <v>10.828366030651496</v>
      </c>
    </row>
    <row r="34" spans="1:14" ht="20.100000000000001" customHeight="1" x14ac:dyDescent="0.3">
      <c r="B34" s="19" t="s">
        <v>18</v>
      </c>
      <c r="C34" s="75">
        <v>1.77122395025284</v>
      </c>
      <c r="D34" s="2">
        <v>21.854448330438402</v>
      </c>
      <c r="E34" s="75">
        <v>0.19945474479563502</v>
      </c>
      <c r="F34" s="2">
        <v>29.440658471641502</v>
      </c>
      <c r="G34" s="75">
        <v>1.9706786950484749</v>
      </c>
      <c r="H34" s="2">
        <v>19.867256454336836</v>
      </c>
      <c r="I34" s="75">
        <v>4.3062213059692604</v>
      </c>
      <c r="J34" s="2">
        <v>13.082999016775098</v>
      </c>
      <c r="K34" s="75">
        <v>5.4379883551539701</v>
      </c>
      <c r="L34" s="2">
        <v>15.8183967779116</v>
      </c>
      <c r="M34" s="75">
        <v>9.7442096611232305</v>
      </c>
      <c r="N34" s="2">
        <v>10.552673677117347</v>
      </c>
    </row>
    <row r="35" spans="1:14" ht="20.100000000000001" customHeight="1" x14ac:dyDescent="0.2">
      <c r="B35" s="19" t="s">
        <v>12</v>
      </c>
      <c r="C35" s="75">
        <v>2.4789376103912502</v>
      </c>
      <c r="D35" s="2">
        <v>19.638898259971498</v>
      </c>
      <c r="E35" s="75">
        <v>0.17026897888554002</v>
      </c>
      <c r="F35" s="2">
        <v>39.815615173155997</v>
      </c>
      <c r="G35" s="75">
        <v>2.64920658927679</v>
      </c>
      <c r="H35" s="2">
        <v>18.553993692782896</v>
      </c>
      <c r="I35" s="75">
        <v>8.141355441916291</v>
      </c>
      <c r="J35" s="2">
        <v>11.959162045890199</v>
      </c>
      <c r="K35" s="75">
        <v>6.7312060315824098</v>
      </c>
      <c r="L35" s="2">
        <v>24.097299678674201</v>
      </c>
      <c r="M35" s="75">
        <v>14.872561473498701</v>
      </c>
      <c r="N35" s="2">
        <v>12.7201993511396</v>
      </c>
    </row>
    <row r="36" spans="1:14" ht="20.100000000000001" customHeight="1" x14ac:dyDescent="0.2">
      <c r="B36" s="19" t="s">
        <v>5</v>
      </c>
      <c r="C36" s="75">
        <v>3.94869944069749</v>
      </c>
      <c r="D36" s="2">
        <v>16.630701594840399</v>
      </c>
      <c r="E36" s="75">
        <v>8.6098937125120706E-2</v>
      </c>
      <c r="F36" s="2">
        <v>41.546999827837396</v>
      </c>
      <c r="G36" s="75">
        <v>4.0347983778226109</v>
      </c>
      <c r="H36" s="2">
        <v>16.299946360264613</v>
      </c>
      <c r="I36" s="75">
        <v>10.2337741811639</v>
      </c>
      <c r="J36" s="2">
        <v>10.747084049406599</v>
      </c>
      <c r="K36" s="75">
        <v>3.08800066683107</v>
      </c>
      <c r="L36" s="2">
        <v>27.939887273289198</v>
      </c>
      <c r="M36" s="75">
        <v>13.32177484799497</v>
      </c>
      <c r="N36" s="2">
        <v>10.493085489894636</v>
      </c>
    </row>
    <row r="37" spans="1:14" ht="20.100000000000001" customHeight="1" x14ac:dyDescent="0.2">
      <c r="B37" s="19" t="s">
        <v>6</v>
      </c>
      <c r="C37" s="75">
        <v>3.7148161573831997</v>
      </c>
      <c r="D37" s="2">
        <v>21.1854371816097</v>
      </c>
      <c r="E37" s="75">
        <v>7.0679578884606895E-2</v>
      </c>
      <c r="F37" s="2">
        <v>41.484236530050602</v>
      </c>
      <c r="G37" s="75">
        <v>3.7854957362678068</v>
      </c>
      <c r="H37" s="2">
        <v>20.804304269687144</v>
      </c>
      <c r="I37" s="75">
        <v>9.0277480281508709</v>
      </c>
      <c r="J37" s="2">
        <v>12.062918392875099</v>
      </c>
      <c r="K37" s="75">
        <v>3.3286452524036698</v>
      </c>
      <c r="L37" s="2">
        <v>21.706278672000799</v>
      </c>
      <c r="M37" s="75">
        <v>12.35639328055454</v>
      </c>
      <c r="N37" s="2">
        <v>10.576702579523703</v>
      </c>
    </row>
    <row r="38" spans="1:14" ht="20.100000000000001" customHeight="1" x14ac:dyDescent="0.2">
      <c r="B38" s="62" t="s">
        <v>2</v>
      </c>
      <c r="C38" s="76">
        <v>1.5673606547091499</v>
      </c>
      <c r="D38" s="27">
        <v>21.765839322594399</v>
      </c>
      <c r="E38" s="76">
        <v>0.14515279260774899</v>
      </c>
      <c r="F38" s="27">
        <v>37.327189757770199</v>
      </c>
      <c r="G38" s="76">
        <v>1.7125134473168988</v>
      </c>
      <c r="H38" s="27">
        <v>20.170642639913535</v>
      </c>
      <c r="I38" s="76">
        <v>7.3372301977354404</v>
      </c>
      <c r="J38" s="27">
        <v>17.348864393416598</v>
      </c>
      <c r="K38" s="76">
        <v>1.58654461505474</v>
      </c>
      <c r="L38" s="27">
        <v>30.6492610200938</v>
      </c>
      <c r="M38" s="76">
        <v>8.9237748127901799</v>
      </c>
      <c r="N38" s="27">
        <v>15.269795924081137</v>
      </c>
    </row>
    <row r="39" spans="1:14" ht="20.100000000000001" customHeight="1" x14ac:dyDescent="0.2">
      <c r="B39" s="19" t="s">
        <v>13</v>
      </c>
      <c r="C39" s="75">
        <v>0.15160222708929699</v>
      </c>
      <c r="D39" s="2">
        <v>53.186489652245903</v>
      </c>
      <c r="E39" s="75">
        <v>0</v>
      </c>
      <c r="F39" s="2">
        <v>0</v>
      </c>
      <c r="G39" s="75">
        <v>0.15160222708929699</v>
      </c>
      <c r="H39" s="2">
        <v>53.186489652246081</v>
      </c>
      <c r="I39" s="75">
        <v>1.3483596311346802</v>
      </c>
      <c r="J39" s="2">
        <v>58.370355858423892</v>
      </c>
      <c r="K39" s="75">
        <v>0</v>
      </c>
      <c r="L39" s="2">
        <v>0</v>
      </c>
      <c r="M39" s="75">
        <v>1.3483596311346802</v>
      </c>
      <c r="N39" s="2">
        <v>58.370355858423792</v>
      </c>
    </row>
    <row r="40" spans="1:14" ht="20.100000000000001" customHeight="1" x14ac:dyDescent="0.2">
      <c r="B40" s="19" t="s">
        <v>14</v>
      </c>
      <c r="C40" s="75">
        <v>0.10505496155101901</v>
      </c>
      <c r="D40" s="2">
        <v>36.561575683987201</v>
      </c>
      <c r="E40" s="75">
        <v>9.8029994481283085E-3</v>
      </c>
      <c r="F40" s="2">
        <v>63.6107389077767</v>
      </c>
      <c r="G40" s="75">
        <v>0.11485796099914732</v>
      </c>
      <c r="H40" s="2">
        <v>33.878922803105489</v>
      </c>
      <c r="I40" s="75">
        <v>0.61711159710230301</v>
      </c>
      <c r="J40" s="2">
        <v>32.555146385604999</v>
      </c>
      <c r="K40" s="75">
        <v>0.41263116779202302</v>
      </c>
      <c r="L40" s="2">
        <v>69.691001542118499</v>
      </c>
      <c r="M40" s="75">
        <v>1.029742764894326</v>
      </c>
      <c r="N40" s="2">
        <v>34.066132931339141</v>
      </c>
    </row>
    <row r="41" spans="1:14" ht="20.100000000000001" customHeight="1" x14ac:dyDescent="0.2">
      <c r="B41" s="19" t="s">
        <v>15</v>
      </c>
      <c r="C41" s="75">
        <v>0.412103796667319</v>
      </c>
      <c r="D41" s="2">
        <v>34.809010608528403</v>
      </c>
      <c r="E41" s="75">
        <v>1.1221150931943199E-2</v>
      </c>
      <c r="F41" s="2">
        <v>46.271198846407003</v>
      </c>
      <c r="G41" s="75">
        <v>0.4233249475992622</v>
      </c>
      <c r="H41" s="2">
        <v>33.908511598547221</v>
      </c>
      <c r="I41" s="75">
        <v>2.3005207289314797</v>
      </c>
      <c r="J41" s="2">
        <v>34.8357067554306</v>
      </c>
      <c r="K41" s="75">
        <v>0.222410639228211</v>
      </c>
      <c r="L41" s="2">
        <v>45.688209501804302</v>
      </c>
      <c r="M41" s="75">
        <v>2.5229313681596905</v>
      </c>
      <c r="N41" s="2">
        <v>32.019072851156047</v>
      </c>
    </row>
    <row r="42" spans="1:14" ht="20.100000000000001" customHeight="1" x14ac:dyDescent="0.2">
      <c r="B42" s="19" t="s">
        <v>16</v>
      </c>
      <c r="C42" s="75">
        <v>0.80008294087027998</v>
      </c>
      <c r="D42" s="2">
        <v>23.407794914083599</v>
      </c>
      <c r="E42" s="75">
        <v>0.117353020147086</v>
      </c>
      <c r="F42" s="2">
        <v>43.871002559752995</v>
      </c>
      <c r="G42" s="75">
        <v>0.91743596101736602</v>
      </c>
      <c r="H42" s="2">
        <v>21.170894499749053</v>
      </c>
      <c r="I42" s="75">
        <v>2.6703558511133703</v>
      </c>
      <c r="J42" s="2">
        <v>16.327642183905599</v>
      </c>
      <c r="K42" s="75">
        <v>0.85342194216279199</v>
      </c>
      <c r="L42" s="2">
        <v>40.703886039740297</v>
      </c>
      <c r="M42" s="75">
        <v>3.523777793276162</v>
      </c>
      <c r="N42" s="2">
        <v>15.820200723533361</v>
      </c>
    </row>
    <row r="43" spans="1:14" ht="20.100000000000001" customHeight="1" x14ac:dyDescent="0.2">
      <c r="B43" s="19" t="s">
        <v>17</v>
      </c>
      <c r="C43" s="75">
        <v>9.85167285312369E-2</v>
      </c>
      <c r="D43" s="2">
        <v>47.335238563701097</v>
      </c>
      <c r="E43" s="75">
        <v>6.7756220805914201E-3</v>
      </c>
      <c r="F43" s="2">
        <v>70.422579159440403</v>
      </c>
      <c r="G43" s="75">
        <v>0.10529235061182832</v>
      </c>
      <c r="H43" s="2">
        <v>44.520432265848221</v>
      </c>
      <c r="I43" s="75">
        <v>0.40088238945361504</v>
      </c>
      <c r="J43" s="2">
        <v>41.6341935951598</v>
      </c>
      <c r="K43" s="75">
        <v>9.8080865871715994E-2</v>
      </c>
      <c r="L43" s="2">
        <v>67.758592950692304</v>
      </c>
      <c r="M43" s="75">
        <v>0.49896325532533103</v>
      </c>
      <c r="N43" s="2">
        <v>36.00441381157362</v>
      </c>
    </row>
    <row r="44" spans="1:14" ht="20.100000000000001" customHeight="1" x14ac:dyDescent="0.2">
      <c r="B44" s="63" t="s">
        <v>1</v>
      </c>
      <c r="C44" s="76">
        <v>1.81063244490609</v>
      </c>
      <c r="D44" s="27">
        <v>17.4595026574363</v>
      </c>
      <c r="E44" s="76">
        <v>0.60625687054305999</v>
      </c>
      <c r="F44" s="27">
        <v>47.790437612439199</v>
      </c>
      <c r="G44" s="76">
        <v>2.4168893154491498</v>
      </c>
      <c r="H44" s="27">
        <v>17.742402668547825</v>
      </c>
      <c r="I44" s="76">
        <v>5.0105268380452497</v>
      </c>
      <c r="J44" s="27">
        <v>10.660892128196501</v>
      </c>
      <c r="K44" s="76">
        <v>5.0433679135586695</v>
      </c>
      <c r="L44" s="27">
        <v>32.250476338714904</v>
      </c>
      <c r="M44" s="76">
        <v>10.05389475160392</v>
      </c>
      <c r="N44" s="27">
        <v>17.028010630945818</v>
      </c>
    </row>
    <row r="46" spans="1:14" ht="20.100000000000001" customHeight="1" x14ac:dyDescent="0.2">
      <c r="A46" s="15" t="s">
        <v>92</v>
      </c>
    </row>
  </sheetData>
  <mergeCells count="19">
    <mergeCell ref="O5:AB5"/>
    <mergeCell ref="B25:B27"/>
    <mergeCell ref="C25:H25"/>
    <mergeCell ref="I25:N25"/>
    <mergeCell ref="C26:D26"/>
    <mergeCell ref="E26:F26"/>
    <mergeCell ref="G26:H26"/>
    <mergeCell ref="I26:J26"/>
    <mergeCell ref="K26:L26"/>
    <mergeCell ref="M26:N26"/>
    <mergeCell ref="B4:B6"/>
    <mergeCell ref="C4:H4"/>
    <mergeCell ref="I4:N4"/>
    <mergeCell ref="C5:D5"/>
    <mergeCell ref="E5:F5"/>
    <mergeCell ref="G5:H5"/>
    <mergeCell ref="I5:J5"/>
    <mergeCell ref="K5:L5"/>
    <mergeCell ref="M5:N5"/>
  </mergeCells>
  <conditionalFormatting sqref="O7:AA8 O17:AA23">
    <cfRule type="cellIs" dxfId="645" priority="322" operator="between">
      <formula>0.001</formula>
      <formula>0.1</formula>
    </cfRule>
  </conditionalFormatting>
  <conditionalFormatting sqref="O9:AA16">
    <cfRule type="cellIs" dxfId="644" priority="321" operator="between">
      <formula>0.001</formula>
      <formula>0.1</formula>
    </cfRule>
  </conditionalFormatting>
  <conditionalFormatting sqref="AB9:AB16">
    <cfRule type="cellIs" dxfId="643" priority="319" operator="between">
      <formula>0.001</formula>
      <formula>0.1</formula>
    </cfRule>
  </conditionalFormatting>
  <conditionalFormatting sqref="AB23">
    <cfRule type="cellIs" dxfId="642" priority="316" operator="between">
      <formula>0.001</formula>
      <formula>0.1</formula>
    </cfRule>
  </conditionalFormatting>
  <conditionalFormatting sqref="AB18:AB22">
    <cfRule type="cellIs" dxfId="641" priority="315" operator="between">
      <formula>0.001</formula>
      <formula>0.1</formula>
    </cfRule>
  </conditionalFormatting>
  <conditionalFormatting sqref="AB8">
    <cfRule type="cellIs" dxfId="640" priority="320" operator="between">
      <formula>0.001</formula>
      <formula>0.1</formula>
    </cfRule>
  </conditionalFormatting>
  <conditionalFormatting sqref="AB7">
    <cfRule type="cellIs" dxfId="639" priority="318" operator="between">
      <formula>0.001</formula>
      <formula>0.1</formula>
    </cfRule>
  </conditionalFormatting>
  <conditionalFormatting sqref="AB17">
    <cfRule type="cellIs" dxfId="638" priority="317" operator="between">
      <formula>0.001</formula>
      <formula>0.1</formula>
    </cfRule>
  </conditionalFormatting>
  <conditionalFormatting sqref="AO10:AO22">
    <cfRule type="cellIs" dxfId="637" priority="224" operator="between">
      <formula>0.001</formula>
      <formula>0.1</formula>
    </cfRule>
  </conditionalFormatting>
  <conditionalFormatting sqref="AX10:AX22">
    <cfRule type="cellIs" dxfId="636" priority="223" operator="between">
      <formula>0.001</formula>
      <formula>0.1</formula>
    </cfRule>
  </conditionalFormatting>
  <conditionalFormatting sqref="C7:C8 C17:C23">
    <cfRule type="cellIs" dxfId="635" priority="144" operator="between">
      <formula>0.001</formula>
      <formula>0.1</formula>
    </cfRule>
  </conditionalFormatting>
  <conditionalFormatting sqref="C9:C16">
    <cfRule type="cellIs" dxfId="634" priority="143" operator="between">
      <formula>0.001</formula>
      <formula>0.1</formula>
    </cfRule>
  </conditionalFormatting>
  <conditionalFormatting sqref="D8">
    <cfRule type="cellIs" dxfId="633" priority="142" operator="between">
      <formula>0.001</formula>
      <formula>0.1</formula>
    </cfRule>
  </conditionalFormatting>
  <conditionalFormatting sqref="D9:D16">
    <cfRule type="cellIs" dxfId="632" priority="141" operator="between">
      <formula>0.001</formula>
      <formula>0.1</formula>
    </cfRule>
  </conditionalFormatting>
  <conditionalFormatting sqref="J18:J22">
    <cfRule type="cellIs" dxfId="631" priority="101" operator="between">
      <formula>0.001</formula>
      <formula>0.1</formula>
    </cfRule>
  </conditionalFormatting>
  <conditionalFormatting sqref="J23">
    <cfRule type="cellIs" dxfId="630" priority="102" operator="between">
      <formula>0.001</formula>
      <formula>0.1</formula>
    </cfRule>
  </conditionalFormatting>
  <conditionalFormatting sqref="K9:K16">
    <cfRule type="cellIs" dxfId="629" priority="95" operator="between">
      <formula>0.001</formula>
      <formula>0.1</formula>
    </cfRule>
  </conditionalFormatting>
  <conditionalFormatting sqref="L7">
    <cfRule type="cellIs" dxfId="628" priority="92" operator="between">
      <formula>0.001</formula>
      <formula>0.1</formula>
    </cfRule>
  </conditionalFormatting>
  <conditionalFormatting sqref="L17">
    <cfRule type="cellIs" dxfId="627" priority="91" operator="between">
      <formula>0.001</formula>
      <formula>0.1</formula>
    </cfRule>
  </conditionalFormatting>
  <conditionalFormatting sqref="K7:K8 K17:K23">
    <cfRule type="cellIs" dxfId="626" priority="96" operator="between">
      <formula>0.001</formula>
      <formula>0.1</formula>
    </cfRule>
  </conditionalFormatting>
  <conditionalFormatting sqref="L8">
    <cfRule type="cellIs" dxfId="625" priority="94" operator="between">
      <formula>0.001</formula>
      <formula>0.1</formula>
    </cfRule>
  </conditionalFormatting>
  <conditionalFormatting sqref="L9:L16">
    <cfRule type="cellIs" dxfId="624" priority="93" operator="between">
      <formula>0.001</formula>
      <formula>0.1</formula>
    </cfRule>
  </conditionalFormatting>
  <conditionalFormatting sqref="F18:F22">
    <cfRule type="cellIs" dxfId="623" priority="125" operator="between">
      <formula>0.001</formula>
      <formula>0.1</formula>
    </cfRule>
  </conditionalFormatting>
  <conditionalFormatting sqref="F23">
    <cfRule type="cellIs" dxfId="622" priority="126" operator="between">
      <formula>0.001</formula>
      <formula>0.1</formula>
    </cfRule>
  </conditionalFormatting>
  <conditionalFormatting sqref="G9:G16">
    <cfRule type="cellIs" dxfId="621" priority="119" operator="between">
      <formula>0.001</formula>
      <formula>0.1</formula>
    </cfRule>
  </conditionalFormatting>
  <conditionalFormatting sqref="H7">
    <cfRule type="cellIs" dxfId="620" priority="116" operator="between">
      <formula>0.001</formula>
      <formula>0.1</formula>
    </cfRule>
  </conditionalFormatting>
  <conditionalFormatting sqref="H17">
    <cfRule type="cellIs" dxfId="619" priority="115" operator="between">
      <formula>0.001</formula>
      <formula>0.1</formula>
    </cfRule>
  </conditionalFormatting>
  <conditionalFormatting sqref="G7:G8 G17:G23">
    <cfRule type="cellIs" dxfId="618" priority="120" operator="between">
      <formula>0.001</formula>
      <formula>0.1</formula>
    </cfRule>
  </conditionalFormatting>
  <conditionalFormatting sqref="H8">
    <cfRule type="cellIs" dxfId="617" priority="118" operator="between">
      <formula>0.001</formula>
      <formula>0.1</formula>
    </cfRule>
  </conditionalFormatting>
  <conditionalFormatting sqref="H9:H16">
    <cfRule type="cellIs" dxfId="616" priority="117" operator="between">
      <formula>0.001</formula>
      <formula>0.1</formula>
    </cfRule>
  </conditionalFormatting>
  <conditionalFormatting sqref="H18:H22">
    <cfRule type="cellIs" dxfId="615" priority="113" operator="between">
      <formula>0.001</formula>
      <formula>0.1</formula>
    </cfRule>
  </conditionalFormatting>
  <conditionalFormatting sqref="H23">
    <cfRule type="cellIs" dxfId="614" priority="114" operator="between">
      <formula>0.001</formula>
      <formula>0.1</formula>
    </cfRule>
  </conditionalFormatting>
  <conditionalFormatting sqref="N30:N37 N39:N43">
    <cfRule type="expression" dxfId="613" priority="1">
      <formula>IF(N30&gt;=25,1,0)</formula>
    </cfRule>
  </conditionalFormatting>
  <conditionalFormatting sqref="D23">
    <cfRule type="cellIs" dxfId="612" priority="138" operator="between">
      <formula>0.001</formula>
      <formula>0.1</formula>
    </cfRule>
  </conditionalFormatting>
  <conditionalFormatting sqref="D18:D22">
    <cfRule type="cellIs" dxfId="611" priority="137" operator="between">
      <formula>0.001</formula>
      <formula>0.1</formula>
    </cfRule>
  </conditionalFormatting>
  <conditionalFormatting sqref="D7">
    <cfRule type="cellIs" dxfId="610" priority="140" operator="between">
      <formula>0.001</formula>
      <formula>0.1</formula>
    </cfRule>
  </conditionalFormatting>
  <conditionalFormatting sqref="D17">
    <cfRule type="cellIs" dxfId="609" priority="139" operator="between">
      <formula>0.001</formula>
      <formula>0.1</formula>
    </cfRule>
  </conditionalFormatting>
  <conditionalFormatting sqref="C7:C8 C17 C23">
    <cfRule type="expression" dxfId="608" priority="136">
      <formula>IF(D7&gt;=25,1,0)</formula>
    </cfRule>
  </conditionalFormatting>
  <conditionalFormatting sqref="C9:C16 C18:C22">
    <cfRule type="expression" dxfId="607" priority="135">
      <formula>IF(D9&gt;=25,1,0)</formula>
    </cfRule>
  </conditionalFormatting>
  <conditionalFormatting sqref="D7:D8 D17 D23">
    <cfRule type="expression" dxfId="606" priority="134">
      <formula>IF(D7&gt;=25,1,0)</formula>
    </cfRule>
  </conditionalFormatting>
  <conditionalFormatting sqref="D9:D16 D18:D22">
    <cfRule type="expression" dxfId="605" priority="133">
      <formula>IF(D9&gt;=25,1,0)</formula>
    </cfRule>
  </conditionalFormatting>
  <conditionalFormatting sqref="E7:E8 E17:E23">
    <cfRule type="cellIs" dxfId="604" priority="132" operator="between">
      <formula>0.001</formula>
      <formula>0.1</formula>
    </cfRule>
  </conditionalFormatting>
  <conditionalFormatting sqref="E9:E16">
    <cfRule type="cellIs" dxfId="603" priority="131" operator="between">
      <formula>0.001</formula>
      <formula>0.1</formula>
    </cfRule>
  </conditionalFormatting>
  <conditionalFormatting sqref="F9:F16">
    <cfRule type="cellIs" dxfId="602" priority="129" operator="between">
      <formula>0.001</formula>
      <formula>0.1</formula>
    </cfRule>
  </conditionalFormatting>
  <conditionalFormatting sqref="F8">
    <cfRule type="cellIs" dxfId="601" priority="130" operator="between">
      <formula>0.001</formula>
      <formula>0.1</formula>
    </cfRule>
  </conditionalFormatting>
  <conditionalFormatting sqref="F7">
    <cfRule type="cellIs" dxfId="600" priority="128" operator="between">
      <formula>0.001</formula>
      <formula>0.1</formula>
    </cfRule>
  </conditionalFormatting>
  <conditionalFormatting sqref="F17">
    <cfRule type="cellIs" dxfId="599" priority="127" operator="between">
      <formula>0.001</formula>
      <formula>0.1</formula>
    </cfRule>
  </conditionalFormatting>
  <conditionalFormatting sqref="E7:E8 E17 E23">
    <cfRule type="expression" dxfId="598" priority="124">
      <formula>IF(F7&gt;=25,1,0)</formula>
    </cfRule>
  </conditionalFormatting>
  <conditionalFormatting sqref="E9:E16 E18:E22">
    <cfRule type="expression" dxfId="597" priority="123">
      <formula>IF(F9&gt;=25,1,0)</formula>
    </cfRule>
  </conditionalFormatting>
  <conditionalFormatting sqref="F7:F8 F17 F23">
    <cfRule type="expression" dxfId="596" priority="122">
      <formula>IF(F7&gt;=25,1,0)</formula>
    </cfRule>
  </conditionalFormatting>
  <conditionalFormatting sqref="F9:F16 F18:F22">
    <cfRule type="expression" dxfId="595" priority="121">
      <formula>IF(F9&gt;=25,1,0)</formula>
    </cfRule>
  </conditionalFormatting>
  <conditionalFormatting sqref="G7:G8 G17 G23">
    <cfRule type="expression" dxfId="594" priority="112">
      <formula>IF(H7&gt;=25,1,0)</formula>
    </cfRule>
  </conditionalFormatting>
  <conditionalFormatting sqref="G9:G16 G18:G22">
    <cfRule type="expression" dxfId="593" priority="111">
      <formula>IF(H9&gt;=25,1,0)</formula>
    </cfRule>
  </conditionalFormatting>
  <conditionalFormatting sqref="H7:H8 H17 H23">
    <cfRule type="expression" dxfId="592" priority="110">
      <formula>IF(H7&gt;=25,1,0)</formula>
    </cfRule>
  </conditionalFormatting>
  <conditionalFormatting sqref="H9:H16 H18:H22">
    <cfRule type="expression" dxfId="591" priority="109">
      <formula>IF(H9&gt;=25,1,0)</formula>
    </cfRule>
  </conditionalFormatting>
  <conditionalFormatting sqref="I7:I8 I17:I23">
    <cfRule type="cellIs" dxfId="590" priority="108" operator="between">
      <formula>0.001</formula>
      <formula>0.1</formula>
    </cfRule>
  </conditionalFormatting>
  <conditionalFormatting sqref="I9:I16">
    <cfRule type="cellIs" dxfId="589" priority="107" operator="between">
      <formula>0.001</formula>
      <formula>0.1</formula>
    </cfRule>
  </conditionalFormatting>
  <conditionalFormatting sqref="J9:J16">
    <cfRule type="cellIs" dxfId="588" priority="105" operator="between">
      <formula>0.001</formula>
      <formula>0.1</formula>
    </cfRule>
  </conditionalFormatting>
  <conditionalFormatting sqref="J8">
    <cfRule type="cellIs" dxfId="587" priority="106" operator="between">
      <formula>0.001</formula>
      <formula>0.1</formula>
    </cfRule>
  </conditionalFormatting>
  <conditionalFormatting sqref="J7">
    <cfRule type="cellIs" dxfId="586" priority="104" operator="between">
      <formula>0.001</formula>
      <formula>0.1</formula>
    </cfRule>
  </conditionalFormatting>
  <conditionalFormatting sqref="J17">
    <cfRule type="cellIs" dxfId="585" priority="103" operator="between">
      <formula>0.001</formula>
      <formula>0.1</formula>
    </cfRule>
  </conditionalFormatting>
  <conditionalFormatting sqref="I7:I8 I17 I23">
    <cfRule type="expression" dxfId="584" priority="100">
      <formula>IF(J7&gt;=25,1,0)</formula>
    </cfRule>
  </conditionalFormatting>
  <conditionalFormatting sqref="I9:I16 I18:I22">
    <cfRule type="expression" dxfId="583" priority="99">
      <formula>IF(J9&gt;=25,1,0)</formula>
    </cfRule>
  </conditionalFormatting>
  <conditionalFormatting sqref="J7:J8 J17 J23">
    <cfRule type="expression" dxfId="582" priority="98">
      <formula>IF(J7&gt;=25,1,0)</formula>
    </cfRule>
  </conditionalFormatting>
  <conditionalFormatting sqref="J9:J16 J18:J22">
    <cfRule type="expression" dxfId="581" priority="97">
      <formula>IF(J9&gt;=25,1,0)</formula>
    </cfRule>
  </conditionalFormatting>
  <conditionalFormatting sqref="L23">
    <cfRule type="cellIs" dxfId="580" priority="90" operator="between">
      <formula>0.001</formula>
      <formula>0.1</formula>
    </cfRule>
  </conditionalFormatting>
  <conditionalFormatting sqref="L18:L22">
    <cfRule type="cellIs" dxfId="579" priority="89" operator="between">
      <formula>0.001</formula>
      <formula>0.1</formula>
    </cfRule>
  </conditionalFormatting>
  <conditionalFormatting sqref="K7:K8 K17 K23">
    <cfRule type="expression" dxfId="578" priority="88">
      <formula>IF(L7&gt;=25,1,0)</formula>
    </cfRule>
  </conditionalFormatting>
  <conditionalFormatting sqref="K9:K16 K18:K22">
    <cfRule type="expression" dxfId="577" priority="87">
      <formula>IF(L9&gt;=25,1,0)</formula>
    </cfRule>
  </conditionalFormatting>
  <conditionalFormatting sqref="L7:L8 L17 L23">
    <cfRule type="expression" dxfId="576" priority="86">
      <formula>IF(L7&gt;=25,1,0)</formula>
    </cfRule>
  </conditionalFormatting>
  <conditionalFormatting sqref="L9:L16 L18:L22">
    <cfRule type="expression" dxfId="575" priority="85">
      <formula>IF(L9&gt;=25,1,0)</formula>
    </cfRule>
  </conditionalFormatting>
  <conditionalFormatting sqref="M7:M8 M17:M23">
    <cfRule type="cellIs" dxfId="574" priority="84" operator="between">
      <formula>0.001</formula>
      <formula>0.1</formula>
    </cfRule>
  </conditionalFormatting>
  <conditionalFormatting sqref="M9:M16">
    <cfRule type="cellIs" dxfId="573" priority="83" operator="between">
      <formula>0.001</formula>
      <formula>0.1</formula>
    </cfRule>
  </conditionalFormatting>
  <conditionalFormatting sqref="N9:N16">
    <cfRule type="cellIs" dxfId="572" priority="81" operator="between">
      <formula>0.001</formula>
      <formula>0.1</formula>
    </cfRule>
  </conditionalFormatting>
  <conditionalFormatting sqref="N23">
    <cfRule type="cellIs" dxfId="571" priority="78" operator="between">
      <formula>0.001</formula>
      <formula>0.1</formula>
    </cfRule>
  </conditionalFormatting>
  <conditionalFormatting sqref="N18:N22">
    <cfRule type="cellIs" dxfId="570" priority="77" operator="between">
      <formula>0.001</formula>
      <formula>0.1</formula>
    </cfRule>
  </conditionalFormatting>
  <conditionalFormatting sqref="N8">
    <cfRule type="cellIs" dxfId="569" priority="82" operator="between">
      <formula>0.001</formula>
      <formula>0.1</formula>
    </cfRule>
  </conditionalFormatting>
  <conditionalFormatting sqref="N7">
    <cfRule type="cellIs" dxfId="568" priority="80" operator="between">
      <formula>0.001</formula>
      <formula>0.1</formula>
    </cfRule>
  </conditionalFormatting>
  <conditionalFormatting sqref="N17">
    <cfRule type="cellIs" dxfId="567" priority="79" operator="between">
      <formula>0.001</formula>
      <formula>0.1</formula>
    </cfRule>
  </conditionalFormatting>
  <conditionalFormatting sqref="M7:M8 M17 M23">
    <cfRule type="expression" dxfId="566" priority="76">
      <formula>IF(N7&gt;=25,1,0)</formula>
    </cfRule>
  </conditionalFormatting>
  <conditionalFormatting sqref="M9:M16 M18:M22">
    <cfRule type="expression" dxfId="565" priority="75">
      <formula>IF(N9&gt;=25,1,0)</formula>
    </cfRule>
  </conditionalFormatting>
  <conditionalFormatting sqref="N7:N8 N17 N23">
    <cfRule type="expression" dxfId="564" priority="74">
      <formula>IF(N7&gt;=25,1,0)</formula>
    </cfRule>
  </conditionalFormatting>
  <conditionalFormatting sqref="N9:N16 N18:N22">
    <cfRule type="expression" dxfId="563" priority="73">
      <formula>IF(N9&gt;=25,1,0)</formula>
    </cfRule>
  </conditionalFormatting>
  <conditionalFormatting sqref="C28:C29 C38:C44">
    <cfRule type="cellIs" dxfId="562" priority="72" operator="between">
      <formula>0.001</formula>
      <formula>0.1</formula>
    </cfRule>
  </conditionalFormatting>
  <conditionalFormatting sqref="C30:C37">
    <cfRule type="cellIs" dxfId="561" priority="71" operator="between">
      <formula>0.001</formula>
      <formula>0.1</formula>
    </cfRule>
  </conditionalFormatting>
  <conditionalFormatting sqref="D30:D37">
    <cfRule type="cellIs" dxfId="560" priority="69" operator="between">
      <formula>0.001</formula>
      <formula>0.1</formula>
    </cfRule>
  </conditionalFormatting>
  <conditionalFormatting sqref="D44">
    <cfRule type="cellIs" dxfId="559" priority="66" operator="between">
      <formula>0.001</formula>
      <formula>0.1</formula>
    </cfRule>
  </conditionalFormatting>
  <conditionalFormatting sqref="D39:D43">
    <cfRule type="cellIs" dxfId="558" priority="65" operator="between">
      <formula>0.001</formula>
      <formula>0.1</formula>
    </cfRule>
  </conditionalFormatting>
  <conditionalFormatting sqref="D29">
    <cfRule type="cellIs" dxfId="557" priority="70" operator="between">
      <formula>0.001</formula>
      <formula>0.1</formula>
    </cfRule>
  </conditionalFormatting>
  <conditionalFormatting sqref="D28">
    <cfRule type="cellIs" dxfId="556" priority="68" operator="between">
      <formula>0.001</formula>
      <formula>0.1</formula>
    </cfRule>
  </conditionalFormatting>
  <conditionalFormatting sqref="D38">
    <cfRule type="cellIs" dxfId="555" priority="67" operator="between">
      <formula>0.001</formula>
      <formula>0.1</formula>
    </cfRule>
  </conditionalFormatting>
  <conditionalFormatting sqref="C28:C29 C38 C44">
    <cfRule type="expression" dxfId="554" priority="64">
      <formula>IF(D28&gt;=25,1,0)</formula>
    </cfRule>
  </conditionalFormatting>
  <conditionalFormatting sqref="C30:C37 C39:C43">
    <cfRule type="expression" dxfId="553" priority="63">
      <formula>IF(D30&gt;=25,1,0)</formula>
    </cfRule>
  </conditionalFormatting>
  <conditionalFormatting sqref="D28:D29 D38 D44">
    <cfRule type="expression" dxfId="552" priority="62">
      <formula>IF(D28&gt;=25,1,0)</formula>
    </cfRule>
  </conditionalFormatting>
  <conditionalFormatting sqref="D30:D37 D39:D43">
    <cfRule type="expression" dxfId="551" priority="61">
      <formula>IF(D30&gt;=25,1,0)</formula>
    </cfRule>
  </conditionalFormatting>
  <conditionalFormatting sqref="E28:E29 E38:E44">
    <cfRule type="cellIs" dxfId="550" priority="60" operator="between">
      <formula>0.001</formula>
      <formula>0.1</formula>
    </cfRule>
  </conditionalFormatting>
  <conditionalFormatting sqref="E30:E37">
    <cfRule type="cellIs" dxfId="549" priority="59" operator="between">
      <formula>0.001</formula>
      <formula>0.1</formula>
    </cfRule>
  </conditionalFormatting>
  <conditionalFormatting sqref="F30:F37">
    <cfRule type="cellIs" dxfId="548" priority="57" operator="between">
      <formula>0.001</formula>
      <formula>0.1</formula>
    </cfRule>
  </conditionalFormatting>
  <conditionalFormatting sqref="F44">
    <cfRule type="cellIs" dxfId="547" priority="54" operator="between">
      <formula>0.001</formula>
      <formula>0.1</formula>
    </cfRule>
  </conditionalFormatting>
  <conditionalFormatting sqref="F39:F43">
    <cfRule type="cellIs" dxfId="546" priority="53" operator="between">
      <formula>0.001</formula>
      <formula>0.1</formula>
    </cfRule>
  </conditionalFormatting>
  <conditionalFormatting sqref="F29">
    <cfRule type="cellIs" dxfId="545" priority="58" operator="between">
      <formula>0.001</formula>
      <formula>0.1</formula>
    </cfRule>
  </conditionalFormatting>
  <conditionalFormatting sqref="F28">
    <cfRule type="cellIs" dxfId="544" priority="56" operator="between">
      <formula>0.001</formula>
      <formula>0.1</formula>
    </cfRule>
  </conditionalFormatting>
  <conditionalFormatting sqref="F38">
    <cfRule type="cellIs" dxfId="543" priority="55" operator="between">
      <formula>0.001</formula>
      <formula>0.1</formula>
    </cfRule>
  </conditionalFormatting>
  <conditionalFormatting sqref="E28:E29 E38 E44">
    <cfRule type="expression" dxfId="542" priority="52">
      <formula>IF(F28&gt;=25,1,0)</formula>
    </cfRule>
  </conditionalFormatting>
  <conditionalFormatting sqref="E30:E37 E39:E43">
    <cfRule type="expression" dxfId="541" priority="51">
      <formula>IF(F30&gt;=25,1,0)</formula>
    </cfRule>
  </conditionalFormatting>
  <conditionalFormatting sqref="F28:F29 F38 F44">
    <cfRule type="expression" dxfId="540" priority="50">
      <formula>IF(F28&gt;=25,1,0)</formula>
    </cfRule>
  </conditionalFormatting>
  <conditionalFormatting sqref="F30:F37 F39:F43">
    <cfRule type="expression" dxfId="539" priority="49">
      <formula>IF(F30&gt;=25,1,0)</formula>
    </cfRule>
  </conditionalFormatting>
  <conditionalFormatting sqref="G28:G29 G38:G44">
    <cfRule type="cellIs" dxfId="538" priority="48" operator="between">
      <formula>0.001</formula>
      <formula>0.1</formula>
    </cfRule>
  </conditionalFormatting>
  <conditionalFormatting sqref="G30:G37">
    <cfRule type="cellIs" dxfId="537" priority="47" operator="between">
      <formula>0.001</formula>
      <formula>0.1</formula>
    </cfRule>
  </conditionalFormatting>
  <conditionalFormatting sqref="H30:H37">
    <cfRule type="cellIs" dxfId="536" priority="45" operator="between">
      <formula>0.001</formula>
      <formula>0.1</formula>
    </cfRule>
  </conditionalFormatting>
  <conditionalFormatting sqref="H44">
    <cfRule type="cellIs" dxfId="535" priority="42" operator="between">
      <formula>0.001</formula>
      <formula>0.1</formula>
    </cfRule>
  </conditionalFormatting>
  <conditionalFormatting sqref="H39:H43">
    <cfRule type="cellIs" dxfId="534" priority="41" operator="between">
      <formula>0.001</formula>
      <formula>0.1</formula>
    </cfRule>
  </conditionalFormatting>
  <conditionalFormatting sqref="H29">
    <cfRule type="cellIs" dxfId="533" priority="46" operator="between">
      <formula>0.001</formula>
      <formula>0.1</formula>
    </cfRule>
  </conditionalFormatting>
  <conditionalFormatting sqref="H28">
    <cfRule type="cellIs" dxfId="532" priority="44" operator="between">
      <formula>0.001</formula>
      <formula>0.1</formula>
    </cfRule>
  </conditionalFormatting>
  <conditionalFormatting sqref="H38">
    <cfRule type="cellIs" dxfId="531" priority="43" operator="between">
      <formula>0.001</formula>
      <formula>0.1</formula>
    </cfRule>
  </conditionalFormatting>
  <conditionalFormatting sqref="G28:G29 G38 G44">
    <cfRule type="expression" dxfId="530" priority="40">
      <formula>IF(H28&gt;=25,1,0)</formula>
    </cfRule>
  </conditionalFormatting>
  <conditionalFormatting sqref="G30:G37 G39:G43">
    <cfRule type="expression" dxfId="529" priority="39">
      <formula>IF(H30&gt;=25,1,0)</formula>
    </cfRule>
  </conditionalFormatting>
  <conditionalFormatting sqref="H28:H29 H38 H44">
    <cfRule type="expression" dxfId="528" priority="38">
      <formula>IF(H28&gt;=25,1,0)</formula>
    </cfRule>
  </conditionalFormatting>
  <conditionalFormatting sqref="H30:H37 H39:H43">
    <cfRule type="expression" dxfId="527" priority="37">
      <formula>IF(H30&gt;=25,1,0)</formula>
    </cfRule>
  </conditionalFormatting>
  <conditionalFormatting sqref="I28:I29 I38:I44">
    <cfRule type="cellIs" dxfId="526" priority="36" operator="between">
      <formula>0.001</formula>
      <formula>0.1</formula>
    </cfRule>
  </conditionalFormatting>
  <conditionalFormatting sqref="I30:I37">
    <cfRule type="cellIs" dxfId="525" priority="35" operator="between">
      <formula>0.001</formula>
      <formula>0.1</formula>
    </cfRule>
  </conditionalFormatting>
  <conditionalFormatting sqref="J30:J37">
    <cfRule type="cellIs" dxfId="524" priority="33" operator="between">
      <formula>0.001</formula>
      <formula>0.1</formula>
    </cfRule>
  </conditionalFormatting>
  <conditionalFormatting sqref="J44">
    <cfRule type="cellIs" dxfId="523" priority="30" operator="between">
      <formula>0.001</formula>
      <formula>0.1</formula>
    </cfRule>
  </conditionalFormatting>
  <conditionalFormatting sqref="J39:J43">
    <cfRule type="cellIs" dxfId="522" priority="29" operator="between">
      <formula>0.001</formula>
      <formula>0.1</formula>
    </cfRule>
  </conditionalFormatting>
  <conditionalFormatting sqref="J29">
    <cfRule type="cellIs" dxfId="521" priority="34" operator="between">
      <formula>0.001</formula>
      <formula>0.1</formula>
    </cfRule>
  </conditionalFormatting>
  <conditionalFormatting sqref="J28">
    <cfRule type="cellIs" dxfId="520" priority="32" operator="between">
      <formula>0.001</formula>
      <formula>0.1</formula>
    </cfRule>
  </conditionalFormatting>
  <conditionalFormatting sqref="J38">
    <cfRule type="cellIs" dxfId="519" priority="31" operator="between">
      <formula>0.001</formula>
      <formula>0.1</formula>
    </cfRule>
  </conditionalFormatting>
  <conditionalFormatting sqref="I28:I29 I38 I44">
    <cfRule type="expression" dxfId="518" priority="28">
      <formula>IF(J28&gt;=25,1,0)</formula>
    </cfRule>
  </conditionalFormatting>
  <conditionalFormatting sqref="I30:I37 I39:I43">
    <cfRule type="expression" dxfId="517" priority="27">
      <formula>IF(J30&gt;=25,1,0)</formula>
    </cfRule>
  </conditionalFormatting>
  <conditionalFormatting sqref="J28:J29 J38 J44">
    <cfRule type="expression" dxfId="516" priority="26">
      <formula>IF(J28&gt;=25,1,0)</formula>
    </cfRule>
  </conditionalFormatting>
  <conditionalFormatting sqref="J30:J37 J39:J43">
    <cfRule type="expression" dxfId="515" priority="25">
      <formula>IF(J30&gt;=25,1,0)</formula>
    </cfRule>
  </conditionalFormatting>
  <conditionalFormatting sqref="K28:K29 K38:K44">
    <cfRule type="cellIs" dxfId="514" priority="24" operator="between">
      <formula>0.001</formula>
      <formula>0.1</formula>
    </cfRule>
  </conditionalFormatting>
  <conditionalFormatting sqref="K30:K37">
    <cfRule type="cellIs" dxfId="513" priority="23" operator="between">
      <formula>0.001</formula>
      <formula>0.1</formula>
    </cfRule>
  </conditionalFormatting>
  <conditionalFormatting sqref="L30:L37">
    <cfRule type="cellIs" dxfId="512" priority="21" operator="between">
      <formula>0.001</formula>
      <formula>0.1</formula>
    </cfRule>
  </conditionalFormatting>
  <conditionalFormatting sqref="L44">
    <cfRule type="cellIs" dxfId="511" priority="18" operator="between">
      <formula>0.001</formula>
      <formula>0.1</formula>
    </cfRule>
  </conditionalFormatting>
  <conditionalFormatting sqref="L39:L43">
    <cfRule type="cellIs" dxfId="510" priority="17" operator="between">
      <formula>0.001</formula>
      <formula>0.1</formula>
    </cfRule>
  </conditionalFormatting>
  <conditionalFormatting sqref="L29">
    <cfRule type="cellIs" dxfId="509" priority="22" operator="between">
      <formula>0.001</formula>
      <formula>0.1</formula>
    </cfRule>
  </conditionalFormatting>
  <conditionalFormatting sqref="L28">
    <cfRule type="cellIs" dxfId="508" priority="20" operator="between">
      <formula>0.001</formula>
      <formula>0.1</formula>
    </cfRule>
  </conditionalFormatting>
  <conditionalFormatting sqref="L38">
    <cfRule type="cellIs" dxfId="507" priority="19" operator="between">
      <formula>0.001</formula>
      <formula>0.1</formula>
    </cfRule>
  </conditionalFormatting>
  <conditionalFormatting sqref="K28:K29 K38 K44">
    <cfRule type="expression" dxfId="506" priority="16">
      <formula>IF(L28&gt;=25,1,0)</formula>
    </cfRule>
  </conditionalFormatting>
  <conditionalFormatting sqref="K30:K37 K39:K43">
    <cfRule type="expression" dxfId="505" priority="15">
      <formula>IF(L30&gt;=25,1,0)</formula>
    </cfRule>
  </conditionalFormatting>
  <conditionalFormatting sqref="L28:L29 L38 L44">
    <cfRule type="expression" dxfId="504" priority="14">
      <formula>IF(L28&gt;=25,1,0)</formula>
    </cfRule>
  </conditionalFormatting>
  <conditionalFormatting sqref="L30:L37 L39:L43">
    <cfRule type="expression" dxfId="503" priority="13">
      <formula>IF(L30&gt;=25,1,0)</formula>
    </cfRule>
  </conditionalFormatting>
  <conditionalFormatting sqref="M28:M29 M38:M44">
    <cfRule type="cellIs" dxfId="502" priority="12" operator="between">
      <formula>0.001</formula>
      <formula>0.1</formula>
    </cfRule>
  </conditionalFormatting>
  <conditionalFormatting sqref="M30:M37">
    <cfRule type="cellIs" dxfId="501" priority="11" operator="between">
      <formula>0.001</formula>
      <formula>0.1</formula>
    </cfRule>
  </conditionalFormatting>
  <conditionalFormatting sqref="N30:N37">
    <cfRule type="cellIs" dxfId="500" priority="9" operator="between">
      <formula>0.001</formula>
      <formula>0.1</formula>
    </cfRule>
  </conditionalFormatting>
  <conditionalFormatting sqref="N44">
    <cfRule type="cellIs" dxfId="499" priority="6" operator="between">
      <formula>0.001</formula>
      <formula>0.1</formula>
    </cfRule>
  </conditionalFormatting>
  <conditionalFormatting sqref="N39:N43">
    <cfRule type="cellIs" dxfId="498" priority="5" operator="between">
      <formula>0.001</formula>
      <formula>0.1</formula>
    </cfRule>
  </conditionalFormatting>
  <conditionalFormatting sqref="N29">
    <cfRule type="cellIs" dxfId="497" priority="10" operator="between">
      <formula>0.001</formula>
      <formula>0.1</formula>
    </cfRule>
  </conditionalFormatting>
  <conditionalFormatting sqref="N28">
    <cfRule type="cellIs" dxfId="496" priority="8" operator="between">
      <formula>0.001</formula>
      <formula>0.1</formula>
    </cfRule>
  </conditionalFormatting>
  <conditionalFormatting sqref="N38">
    <cfRule type="cellIs" dxfId="495" priority="7" operator="between">
      <formula>0.001</formula>
      <formula>0.1</formula>
    </cfRule>
  </conditionalFormatting>
  <conditionalFormatting sqref="M28:M29 M38 M44">
    <cfRule type="expression" dxfId="494" priority="4">
      <formula>IF(N28&gt;=25,1,0)</formula>
    </cfRule>
  </conditionalFormatting>
  <conditionalFormatting sqref="M30:M37 M39:M43">
    <cfRule type="expression" dxfId="493" priority="3">
      <formula>IF(N30&gt;=25,1,0)</formula>
    </cfRule>
  </conditionalFormatting>
  <conditionalFormatting sqref="N28:N29 N38 N44">
    <cfRule type="expression" dxfId="492" priority="2">
      <formula>IF(N28&gt;=25,1,0)</formula>
    </cfRule>
  </conditionalFormatting>
  <hyperlinks>
    <hyperlink ref="A46" location="Index!A1" display="Return to Index tab"/>
  </hyperlinks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2:BH33"/>
  <sheetViews>
    <sheetView showGridLines="0" zoomScale="80" zoomScaleNormal="80" workbookViewId="0">
      <selection activeCell="A2" sqref="A2"/>
    </sheetView>
  </sheetViews>
  <sheetFormatPr defaultColWidth="9.140625" defaultRowHeight="20.100000000000001" customHeight="1" x14ac:dyDescent="0.2"/>
  <cols>
    <col min="1" max="1" width="15.7109375" style="1" customWidth="1"/>
    <col min="2" max="3" width="20.7109375" style="1" customWidth="1"/>
    <col min="4" max="4" width="7.7109375" style="1" customWidth="1"/>
    <col min="5" max="5" width="20.7109375" style="1" customWidth="1"/>
    <col min="6" max="6" width="7.7109375" style="1" customWidth="1"/>
    <col min="7" max="7" width="20.7109375" style="1" customWidth="1"/>
    <col min="8" max="8" width="7.7109375" style="1" customWidth="1"/>
    <col min="9" max="21" width="14.7109375" style="1" customWidth="1"/>
    <col min="22" max="22" width="7.7109375" style="1" customWidth="1"/>
    <col min="23" max="23" width="14.7109375" style="1" customWidth="1"/>
    <col min="24" max="24" width="7.7109375" style="1" customWidth="1"/>
    <col min="25" max="25" width="14.7109375" style="1" customWidth="1"/>
    <col min="26" max="26" width="7.7109375" style="1" customWidth="1"/>
    <col min="27" max="27" width="14.7109375" style="29" customWidth="1"/>
    <col min="28" max="28" width="7.7109375" style="29" customWidth="1"/>
    <col min="29" max="29" width="11.7109375" style="1" customWidth="1"/>
    <col min="30" max="31" width="9.140625" style="1"/>
    <col min="32" max="32" width="10.140625" style="1" bestFit="1" customWidth="1"/>
    <col min="33" max="34" width="9.140625" style="1"/>
    <col min="35" max="36" width="10.140625" style="1" bestFit="1" customWidth="1"/>
    <col min="37" max="16384" width="9.140625" style="1"/>
  </cols>
  <sheetData>
    <row r="2" spans="1:60" ht="20.100000000000001" customHeight="1" x14ac:dyDescent="0.3">
      <c r="A2" s="4" t="s">
        <v>51</v>
      </c>
      <c r="B2" s="3" t="s">
        <v>170</v>
      </c>
    </row>
    <row r="4" spans="1:60" ht="20.100000000000001" customHeight="1" x14ac:dyDescent="0.2">
      <c r="B4" s="120" t="s">
        <v>39</v>
      </c>
      <c r="C4" s="120" t="s">
        <v>25</v>
      </c>
      <c r="D4" s="120"/>
      <c r="E4" s="120"/>
      <c r="F4" s="120"/>
      <c r="G4" s="120"/>
      <c r="H4" s="120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42"/>
      <c r="AB4" s="43"/>
    </row>
    <row r="5" spans="1:60" ht="20.100000000000001" customHeight="1" x14ac:dyDescent="0.2">
      <c r="B5" s="120"/>
      <c r="C5" s="120" t="s">
        <v>11</v>
      </c>
      <c r="D5" s="120"/>
      <c r="E5" s="120" t="s">
        <v>10</v>
      </c>
      <c r="F5" s="120"/>
      <c r="G5" s="120" t="s">
        <v>4</v>
      </c>
      <c r="H5" s="120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</row>
    <row r="6" spans="1:60" ht="45" customHeight="1" x14ac:dyDescent="0.2">
      <c r="B6" s="120"/>
      <c r="C6" s="72" t="s">
        <v>147</v>
      </c>
      <c r="D6" s="74" t="s">
        <v>35</v>
      </c>
      <c r="E6" s="72" t="s">
        <v>147</v>
      </c>
      <c r="F6" s="74" t="s">
        <v>35</v>
      </c>
      <c r="G6" s="72" t="s">
        <v>147</v>
      </c>
      <c r="H6" s="74" t="s">
        <v>35</v>
      </c>
      <c r="I6" s="46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37"/>
      <c r="W6" s="46"/>
      <c r="X6" s="37"/>
      <c r="Y6" s="46"/>
      <c r="Z6" s="37"/>
      <c r="AA6" s="39"/>
      <c r="AB6" s="37"/>
    </row>
    <row r="7" spans="1:60" ht="30" customHeight="1" x14ac:dyDescent="0.3">
      <c r="B7" s="17" t="s">
        <v>3</v>
      </c>
      <c r="C7" s="77">
        <v>18772.250028212886</v>
      </c>
      <c r="D7" s="2">
        <v>11.453529704803035</v>
      </c>
      <c r="E7" s="77">
        <v>11319.590705023065</v>
      </c>
      <c r="F7" s="2">
        <v>27.508706571462817</v>
      </c>
      <c r="G7" s="77">
        <v>30091.840733235953</v>
      </c>
      <c r="H7" s="2">
        <v>12.575019714442073</v>
      </c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33"/>
      <c r="W7" s="49"/>
      <c r="X7" s="33"/>
      <c r="Y7" s="49"/>
      <c r="Z7" s="33"/>
      <c r="AA7" s="32"/>
      <c r="AB7" s="33"/>
    </row>
    <row r="8" spans="1:60" ht="30" customHeight="1" x14ac:dyDescent="0.3">
      <c r="B8" s="18" t="s">
        <v>0</v>
      </c>
      <c r="C8" s="77">
        <v>11921.542108439693</v>
      </c>
      <c r="D8" s="2">
        <v>13.25864629006244</v>
      </c>
      <c r="E8" s="77">
        <v>10255.195081906228</v>
      </c>
      <c r="F8" s="2">
        <v>29.859383652227766</v>
      </c>
      <c r="G8" s="77">
        <v>22176.737190345921</v>
      </c>
      <c r="H8" s="2">
        <v>15.538923476627229</v>
      </c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33"/>
      <c r="W8" s="49"/>
      <c r="X8" s="33"/>
      <c r="Y8" s="49"/>
      <c r="Z8" s="33"/>
      <c r="AA8" s="32"/>
      <c r="AB8" s="33"/>
    </row>
    <row r="9" spans="1:60" ht="30" customHeight="1" x14ac:dyDescent="0.3">
      <c r="B9" s="20" t="s">
        <v>2</v>
      </c>
      <c r="C9" s="77">
        <v>5513.969902432631</v>
      </c>
      <c r="D9" s="2">
        <v>25.02906882787687</v>
      </c>
      <c r="E9" s="77">
        <v>845.28666098490032</v>
      </c>
      <c r="F9" s="2">
        <v>61.852422932568196</v>
      </c>
      <c r="G9" s="77">
        <v>6359.2565634175307</v>
      </c>
      <c r="H9" s="2">
        <v>23.207269543611169</v>
      </c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33"/>
      <c r="W9" s="49"/>
      <c r="X9" s="33"/>
      <c r="Y9" s="49"/>
      <c r="Z9" s="33"/>
      <c r="AA9" s="32"/>
      <c r="AB9" s="33"/>
    </row>
    <row r="10" spans="1:60" ht="30" customHeight="1" x14ac:dyDescent="0.3">
      <c r="B10" s="21" t="s">
        <v>1</v>
      </c>
      <c r="C10" s="77">
        <v>1336.7380173405618</v>
      </c>
      <c r="D10" s="2">
        <v>35.072254418410921</v>
      </c>
      <c r="E10" s="77">
        <v>219.10896213193732</v>
      </c>
      <c r="F10" s="2">
        <v>98.060045474501877</v>
      </c>
      <c r="G10" s="77">
        <v>1555.846979472499</v>
      </c>
      <c r="H10" s="2">
        <v>33.146787590771062</v>
      </c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33"/>
      <c r="W10" s="49"/>
      <c r="X10" s="33"/>
      <c r="Y10" s="49"/>
      <c r="Z10" s="33"/>
      <c r="AA10" s="32"/>
      <c r="AB10" s="33"/>
    </row>
    <row r="11" spans="1:60" ht="20.100000000000001" customHeight="1" x14ac:dyDescent="0.3"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36"/>
      <c r="AB11" s="83"/>
    </row>
    <row r="12" spans="1:60" ht="20.100000000000001" customHeight="1" x14ac:dyDescent="0.2">
      <c r="A12" s="15" t="s">
        <v>92</v>
      </c>
      <c r="B12" s="134"/>
      <c r="C12" s="134"/>
      <c r="D12" s="134"/>
      <c r="E12" s="134"/>
      <c r="F12" s="134"/>
      <c r="G12" s="134"/>
      <c r="H12" s="134"/>
      <c r="AB12" s="96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U12" s="97"/>
      <c r="AV12" s="97"/>
      <c r="AW12" s="97"/>
      <c r="AX12" s="97"/>
      <c r="AY12" s="97"/>
      <c r="AZ12" s="97"/>
      <c r="BA12" s="97"/>
      <c r="BB12" s="97"/>
      <c r="BC12" s="97"/>
      <c r="BD12" s="97"/>
      <c r="BE12" s="97"/>
      <c r="BF12" s="97"/>
      <c r="BG12" s="97"/>
      <c r="BH12" s="97"/>
    </row>
    <row r="13" spans="1:60" ht="20.100000000000001" customHeight="1" x14ac:dyDescent="0.2">
      <c r="B13" s="134"/>
      <c r="C13" s="134"/>
      <c r="D13" s="134"/>
      <c r="E13" s="134"/>
      <c r="F13" s="134"/>
      <c r="G13" s="134"/>
      <c r="H13" s="134"/>
      <c r="AB13" s="96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97"/>
      <c r="AU13" s="97"/>
      <c r="AV13" s="97"/>
      <c r="AW13" s="97"/>
      <c r="AX13" s="97"/>
      <c r="AY13" s="97"/>
      <c r="AZ13" s="97"/>
      <c r="BA13" s="97"/>
      <c r="BB13" s="97"/>
      <c r="BC13" s="97"/>
      <c r="BD13" s="97"/>
      <c r="BE13" s="97"/>
      <c r="BF13" s="97"/>
      <c r="BG13" s="97"/>
      <c r="BH13" s="97"/>
    </row>
    <row r="14" spans="1:60" ht="54.95" customHeight="1" x14ac:dyDescent="0.2">
      <c r="B14" s="134"/>
      <c r="C14" s="46"/>
      <c r="D14" s="37"/>
      <c r="E14" s="46"/>
      <c r="F14" s="37"/>
      <c r="G14" s="46"/>
      <c r="H14" s="37"/>
      <c r="AB14" s="96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  <c r="BB14" s="97"/>
      <c r="BC14" s="97"/>
      <c r="BD14" s="97"/>
      <c r="BE14" s="97"/>
      <c r="BF14" s="97"/>
      <c r="BG14" s="97"/>
      <c r="BH14" s="97"/>
    </row>
    <row r="15" spans="1:60" ht="20.100000000000001" customHeight="1" x14ac:dyDescent="0.3">
      <c r="B15" s="47"/>
      <c r="C15" s="49"/>
      <c r="D15" s="33"/>
      <c r="E15" s="49"/>
      <c r="F15" s="33"/>
      <c r="G15" s="49"/>
      <c r="H15" s="33"/>
      <c r="AB15" s="96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/>
      <c r="AY15" s="97"/>
      <c r="AZ15" s="97"/>
      <c r="BA15" s="97"/>
      <c r="BB15" s="97"/>
      <c r="BC15" s="97"/>
      <c r="BD15" s="97"/>
      <c r="BE15" s="97"/>
      <c r="BF15" s="97"/>
      <c r="BG15" s="97"/>
      <c r="BH15" s="97"/>
    </row>
    <row r="16" spans="1:60" ht="20.100000000000001" customHeight="1" x14ac:dyDescent="0.3">
      <c r="B16" s="47"/>
      <c r="C16" s="49"/>
      <c r="D16" s="33"/>
      <c r="E16" s="49"/>
      <c r="F16" s="33"/>
      <c r="G16" s="49"/>
      <c r="H16" s="33"/>
      <c r="AB16" s="96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7"/>
      <c r="AV16" s="97"/>
      <c r="AW16" s="97"/>
      <c r="AX16" s="97"/>
      <c r="AY16" s="97"/>
      <c r="AZ16" s="97"/>
      <c r="BA16" s="97"/>
      <c r="BB16" s="97"/>
      <c r="BC16" s="97"/>
      <c r="BD16" s="97"/>
      <c r="BE16" s="97"/>
      <c r="BF16" s="97"/>
      <c r="BG16" s="97"/>
      <c r="BH16" s="97"/>
    </row>
    <row r="17" spans="2:60" ht="20.100000000000001" customHeight="1" x14ac:dyDescent="0.3">
      <c r="B17" s="48"/>
      <c r="C17" s="50"/>
      <c r="D17" s="35"/>
      <c r="E17" s="50"/>
      <c r="F17" s="35"/>
      <c r="G17" s="50"/>
      <c r="H17" s="35"/>
      <c r="AB17" s="96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7"/>
      <c r="AV17" s="97"/>
      <c r="AW17" s="97"/>
      <c r="AX17" s="97"/>
      <c r="AY17" s="97"/>
      <c r="AZ17" s="97"/>
      <c r="BA17" s="97"/>
      <c r="BB17" s="97"/>
      <c r="BC17" s="97"/>
      <c r="BD17" s="97"/>
      <c r="BE17" s="97"/>
      <c r="BF17" s="97"/>
      <c r="BG17" s="97"/>
      <c r="BH17" s="97"/>
    </row>
    <row r="18" spans="2:60" ht="20.100000000000001" customHeight="1" x14ac:dyDescent="0.3">
      <c r="B18" s="48"/>
      <c r="C18" s="50"/>
      <c r="D18" s="35"/>
      <c r="E18" s="50"/>
      <c r="F18" s="35"/>
      <c r="G18" s="50"/>
      <c r="H18" s="35"/>
      <c r="AB18" s="96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</row>
    <row r="19" spans="2:60" ht="20.100000000000001" customHeight="1" x14ac:dyDescent="0.3">
      <c r="B19" s="48"/>
      <c r="C19" s="50"/>
      <c r="D19" s="35"/>
      <c r="E19" s="50"/>
      <c r="F19" s="35"/>
      <c r="G19" s="50"/>
      <c r="H19" s="35"/>
      <c r="AB19" s="96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8"/>
      <c r="AP19" s="97"/>
      <c r="AQ19" s="97"/>
      <c r="AR19" s="97"/>
      <c r="AS19" s="97"/>
      <c r="AT19" s="97"/>
      <c r="AU19" s="97"/>
      <c r="AV19" s="97"/>
      <c r="AW19" s="97"/>
      <c r="AX19" s="98"/>
      <c r="AY19" s="97"/>
      <c r="AZ19" s="97"/>
      <c r="BA19" s="97"/>
      <c r="BB19" s="97"/>
      <c r="BC19" s="97"/>
      <c r="BD19" s="97"/>
      <c r="BE19" s="97"/>
      <c r="BF19" s="97"/>
      <c r="BG19" s="97"/>
      <c r="BH19" s="97"/>
    </row>
    <row r="20" spans="2:60" ht="20.100000000000001" customHeight="1" x14ac:dyDescent="0.3">
      <c r="B20" s="48"/>
      <c r="C20" s="50"/>
      <c r="D20" s="35"/>
      <c r="E20" s="50"/>
      <c r="F20" s="35"/>
      <c r="G20" s="50"/>
      <c r="H20" s="35"/>
      <c r="AB20" s="96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8"/>
      <c r="AP20" s="97"/>
      <c r="AQ20" s="97"/>
      <c r="AR20" s="97"/>
      <c r="AS20" s="97"/>
      <c r="AT20" s="97"/>
      <c r="AU20" s="97"/>
      <c r="AV20" s="97"/>
      <c r="AW20" s="97"/>
      <c r="AX20" s="98"/>
      <c r="AY20" s="97"/>
      <c r="AZ20" s="97"/>
      <c r="BA20" s="97"/>
      <c r="BB20" s="97"/>
      <c r="BC20" s="97"/>
      <c r="BD20" s="97"/>
      <c r="BE20" s="97"/>
      <c r="BF20" s="97"/>
      <c r="BG20" s="97"/>
      <c r="BH20" s="97"/>
    </row>
    <row r="21" spans="2:60" ht="20.100000000000001" customHeight="1" x14ac:dyDescent="0.3">
      <c r="B21" s="48"/>
      <c r="C21" s="50"/>
      <c r="D21" s="35"/>
      <c r="E21" s="50"/>
      <c r="F21" s="35"/>
      <c r="G21" s="50"/>
      <c r="H21" s="35"/>
      <c r="AB21" s="96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97"/>
      <c r="AO21" s="98"/>
      <c r="AP21" s="97"/>
      <c r="AQ21" s="97"/>
      <c r="AR21" s="97"/>
      <c r="AS21" s="97"/>
      <c r="AT21" s="97"/>
      <c r="AU21" s="97"/>
      <c r="AV21" s="97"/>
      <c r="AW21" s="97"/>
      <c r="AX21" s="98"/>
      <c r="AY21" s="97"/>
      <c r="AZ21" s="97"/>
      <c r="BA21" s="97"/>
      <c r="BB21" s="97"/>
      <c r="BC21" s="97"/>
      <c r="BD21" s="97"/>
      <c r="BE21" s="97"/>
      <c r="BF21" s="97"/>
      <c r="BG21" s="97"/>
      <c r="BH21" s="97"/>
    </row>
    <row r="22" spans="2:60" ht="20.100000000000001" customHeight="1" x14ac:dyDescent="0.3">
      <c r="B22" s="48"/>
      <c r="C22" s="50"/>
      <c r="D22" s="35"/>
      <c r="E22" s="50"/>
      <c r="F22" s="35"/>
      <c r="G22" s="50"/>
      <c r="H22" s="35"/>
      <c r="AB22" s="96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8"/>
      <c r="AP22" s="97"/>
      <c r="AQ22" s="97"/>
      <c r="AR22" s="97"/>
      <c r="AS22" s="97"/>
      <c r="AT22" s="97"/>
      <c r="AU22" s="97"/>
      <c r="AV22" s="97"/>
      <c r="AW22" s="97"/>
      <c r="AX22" s="98"/>
      <c r="AY22" s="97"/>
      <c r="AZ22" s="97"/>
      <c r="BA22" s="97"/>
      <c r="BB22" s="97"/>
      <c r="BC22" s="97"/>
      <c r="BD22" s="97"/>
      <c r="BE22" s="97"/>
      <c r="BF22" s="97"/>
      <c r="BG22" s="97"/>
      <c r="BH22" s="97"/>
    </row>
    <row r="23" spans="2:60" ht="20.100000000000001" customHeight="1" x14ac:dyDescent="0.3">
      <c r="B23" s="48"/>
      <c r="C23" s="50"/>
      <c r="D23" s="35"/>
      <c r="E23" s="50"/>
      <c r="F23" s="35"/>
      <c r="G23" s="50"/>
      <c r="H23" s="35"/>
      <c r="AB23" s="96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8"/>
      <c r="AP23" s="97"/>
      <c r="AQ23" s="97"/>
      <c r="AR23" s="97"/>
      <c r="AS23" s="97"/>
      <c r="AT23" s="97"/>
      <c r="AU23" s="97"/>
      <c r="AV23" s="97"/>
      <c r="AW23" s="97"/>
      <c r="AX23" s="98"/>
      <c r="AY23" s="97"/>
      <c r="AZ23" s="97"/>
      <c r="BA23" s="97"/>
      <c r="BB23" s="97"/>
      <c r="BC23" s="97"/>
      <c r="BD23" s="97"/>
      <c r="BE23" s="97"/>
      <c r="BF23" s="97"/>
      <c r="BG23" s="97"/>
      <c r="BH23" s="97"/>
    </row>
    <row r="24" spans="2:60" ht="20.100000000000001" customHeight="1" x14ac:dyDescent="0.3">
      <c r="B24" s="48"/>
      <c r="C24" s="50"/>
      <c r="D24" s="35"/>
      <c r="E24" s="50"/>
      <c r="F24" s="35"/>
      <c r="G24" s="50"/>
      <c r="H24" s="35"/>
      <c r="AB24" s="96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8"/>
      <c r="AP24" s="97"/>
      <c r="AQ24" s="97"/>
      <c r="AR24" s="97"/>
      <c r="AS24" s="97"/>
      <c r="AT24" s="97"/>
      <c r="AU24" s="97"/>
      <c r="AV24" s="97"/>
      <c r="AW24" s="97"/>
      <c r="AX24" s="98"/>
      <c r="AY24" s="97"/>
      <c r="AZ24" s="97"/>
      <c r="BA24" s="97"/>
      <c r="BB24" s="97"/>
      <c r="BC24" s="97"/>
      <c r="BD24" s="97"/>
      <c r="BE24" s="97"/>
      <c r="BF24" s="97"/>
      <c r="BG24" s="97"/>
      <c r="BH24" s="97"/>
    </row>
    <row r="25" spans="2:60" ht="20.100000000000001" customHeight="1" x14ac:dyDescent="0.3">
      <c r="B25" s="47"/>
      <c r="C25" s="49"/>
      <c r="D25" s="33"/>
      <c r="E25" s="49"/>
      <c r="F25" s="33"/>
      <c r="G25" s="49"/>
      <c r="H25" s="33"/>
      <c r="AB25" s="96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8"/>
      <c r="AP25" s="97"/>
      <c r="AQ25" s="97"/>
      <c r="AR25" s="97"/>
      <c r="AS25" s="97"/>
      <c r="AT25" s="97"/>
      <c r="AU25" s="97"/>
      <c r="AV25" s="97"/>
      <c r="AW25" s="97"/>
      <c r="AX25" s="98"/>
      <c r="AY25" s="97"/>
      <c r="AZ25" s="97"/>
      <c r="BA25" s="97"/>
      <c r="BB25" s="97"/>
      <c r="BC25" s="97"/>
      <c r="BD25" s="97"/>
      <c r="BE25" s="97"/>
      <c r="BF25" s="97"/>
      <c r="BG25" s="97"/>
      <c r="BH25" s="97"/>
    </row>
    <row r="26" spans="2:60" ht="20.100000000000001" customHeight="1" x14ac:dyDescent="0.2">
      <c r="B26" s="48"/>
      <c r="C26" s="50"/>
      <c r="D26" s="35"/>
      <c r="E26" s="50"/>
      <c r="F26" s="35"/>
      <c r="G26" s="50"/>
      <c r="H26" s="35"/>
      <c r="AB26" s="96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8"/>
      <c r="AP26" s="97"/>
      <c r="AQ26" s="97"/>
      <c r="AR26" s="97"/>
      <c r="AS26" s="97"/>
      <c r="AT26" s="97"/>
      <c r="AU26" s="97"/>
      <c r="AV26" s="97"/>
      <c r="AW26" s="97"/>
      <c r="AX26" s="98"/>
      <c r="AY26" s="97"/>
      <c r="AZ26" s="97"/>
      <c r="BA26" s="97"/>
      <c r="BB26" s="97"/>
      <c r="BC26" s="97"/>
      <c r="BD26" s="97"/>
      <c r="BE26" s="97"/>
      <c r="BF26" s="97"/>
      <c r="BG26" s="97"/>
      <c r="BH26" s="97"/>
    </row>
    <row r="27" spans="2:60" ht="20.100000000000001" customHeight="1" x14ac:dyDescent="0.2">
      <c r="B27" s="48"/>
      <c r="C27" s="50"/>
      <c r="D27" s="35"/>
      <c r="E27" s="50"/>
      <c r="F27" s="35"/>
      <c r="G27" s="50"/>
      <c r="H27" s="35"/>
      <c r="AB27" s="96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8"/>
      <c r="AP27" s="97"/>
      <c r="AQ27" s="97"/>
      <c r="AR27" s="97"/>
      <c r="AS27" s="97"/>
      <c r="AT27" s="97"/>
      <c r="AU27" s="97"/>
      <c r="AV27" s="97"/>
      <c r="AW27" s="97"/>
      <c r="AX27" s="98"/>
      <c r="AY27" s="97"/>
      <c r="AZ27" s="97"/>
      <c r="BA27" s="97"/>
      <c r="BB27" s="97"/>
      <c r="BC27" s="97"/>
      <c r="BD27" s="97"/>
      <c r="BE27" s="97"/>
      <c r="BF27" s="97"/>
      <c r="BG27" s="97"/>
      <c r="BH27" s="97"/>
    </row>
    <row r="28" spans="2:60" ht="20.100000000000001" customHeight="1" x14ac:dyDescent="0.2">
      <c r="B28" s="48"/>
      <c r="C28" s="50"/>
      <c r="D28" s="35"/>
      <c r="E28" s="50"/>
      <c r="F28" s="35"/>
      <c r="G28" s="50"/>
      <c r="H28" s="35"/>
      <c r="AB28" s="96"/>
      <c r="AC28" s="97"/>
      <c r="AD28" s="97"/>
      <c r="AE28" s="97"/>
      <c r="AF28" s="97"/>
      <c r="AG28" s="97"/>
      <c r="AH28" s="97"/>
      <c r="AI28" s="97"/>
      <c r="AJ28" s="99"/>
      <c r="AK28" s="99"/>
      <c r="AL28" s="99"/>
      <c r="AM28" s="97"/>
      <c r="AN28" s="97"/>
      <c r="AO28" s="98"/>
      <c r="AP28" s="97"/>
      <c r="AQ28" s="97"/>
      <c r="AR28" s="97"/>
      <c r="AS28" s="97"/>
      <c r="AT28" s="97"/>
      <c r="AU28" s="97"/>
      <c r="AV28" s="99"/>
      <c r="AW28" s="99"/>
      <c r="AX28" s="98"/>
      <c r="AY28" s="97"/>
      <c r="AZ28" s="97"/>
      <c r="BA28" s="97"/>
      <c r="BB28" s="97"/>
      <c r="BC28" s="97"/>
      <c r="BD28" s="97"/>
      <c r="BE28" s="99"/>
      <c r="BF28" s="99"/>
      <c r="BG28" s="99"/>
      <c r="BH28" s="97"/>
    </row>
    <row r="29" spans="2:60" ht="20.100000000000001" customHeight="1" x14ac:dyDescent="0.2">
      <c r="B29" s="48"/>
      <c r="C29" s="50"/>
      <c r="D29" s="35"/>
      <c r="E29" s="50"/>
      <c r="F29" s="35"/>
      <c r="G29" s="50"/>
      <c r="H29" s="35"/>
      <c r="AB29" s="96"/>
      <c r="AC29" s="97"/>
      <c r="AD29" s="97"/>
      <c r="AE29" s="97"/>
      <c r="AF29" s="97"/>
      <c r="AG29" s="97"/>
      <c r="AH29" s="97"/>
      <c r="AI29" s="97"/>
      <c r="AJ29" s="99"/>
      <c r="AK29" s="99"/>
      <c r="AL29" s="99"/>
      <c r="AM29" s="97"/>
      <c r="AN29" s="97"/>
      <c r="AO29" s="98"/>
      <c r="AP29" s="97"/>
      <c r="AQ29" s="97"/>
      <c r="AR29" s="97"/>
      <c r="AS29" s="97"/>
      <c r="AT29" s="97"/>
      <c r="AU29" s="97"/>
      <c r="AV29" s="99"/>
      <c r="AW29" s="99"/>
      <c r="AX29" s="98"/>
      <c r="AY29" s="97"/>
      <c r="AZ29" s="97"/>
      <c r="BA29" s="97"/>
      <c r="BB29" s="97"/>
      <c r="BC29" s="97"/>
      <c r="BD29" s="97"/>
      <c r="BE29" s="99"/>
      <c r="BF29" s="99"/>
      <c r="BG29" s="99"/>
      <c r="BH29" s="97"/>
    </row>
    <row r="30" spans="2:60" ht="20.100000000000001" customHeight="1" x14ac:dyDescent="0.2">
      <c r="B30" s="48"/>
      <c r="C30" s="50"/>
      <c r="D30" s="35"/>
      <c r="E30" s="50"/>
      <c r="F30" s="35"/>
      <c r="G30" s="50"/>
      <c r="H30" s="35"/>
      <c r="AB30" s="96"/>
      <c r="AC30" s="97"/>
      <c r="AD30" s="97"/>
      <c r="AE30" s="97"/>
      <c r="AF30" s="97"/>
      <c r="AG30" s="97"/>
      <c r="AH30" s="97"/>
      <c r="AI30" s="97"/>
      <c r="AJ30" s="99"/>
      <c r="AK30" s="99"/>
      <c r="AL30" s="99"/>
      <c r="AM30" s="97"/>
      <c r="AN30" s="97"/>
      <c r="AO30" s="98"/>
      <c r="AP30" s="97"/>
      <c r="AQ30" s="97"/>
      <c r="AR30" s="97"/>
      <c r="AS30" s="97"/>
      <c r="AT30" s="97"/>
      <c r="AU30" s="97"/>
      <c r="AV30" s="99"/>
      <c r="AW30" s="99"/>
      <c r="AX30" s="98"/>
      <c r="AY30" s="97"/>
      <c r="AZ30" s="97"/>
      <c r="BA30" s="97"/>
      <c r="BB30" s="97"/>
      <c r="BC30" s="97"/>
      <c r="BD30" s="97"/>
      <c r="BE30" s="99"/>
      <c r="BF30" s="99"/>
      <c r="BG30" s="99"/>
      <c r="BH30" s="97"/>
    </row>
    <row r="31" spans="2:60" ht="20.100000000000001" customHeight="1" x14ac:dyDescent="0.2">
      <c r="B31" s="47"/>
      <c r="C31" s="49"/>
      <c r="D31" s="33"/>
      <c r="E31" s="49"/>
      <c r="F31" s="33"/>
      <c r="G31" s="49"/>
      <c r="H31" s="33"/>
      <c r="AB31" s="96"/>
      <c r="AC31" s="97"/>
      <c r="AD31" s="97"/>
      <c r="AE31" s="97"/>
      <c r="AF31" s="97"/>
      <c r="AG31" s="97"/>
      <c r="AH31" s="97"/>
      <c r="AI31" s="99"/>
      <c r="AJ31" s="99"/>
      <c r="AK31" s="99"/>
      <c r="AL31" s="99"/>
      <c r="AM31" s="97"/>
      <c r="AN31" s="97"/>
      <c r="AO31" s="98"/>
      <c r="AP31" s="97"/>
      <c r="AQ31" s="97"/>
      <c r="AR31" s="97"/>
      <c r="AS31" s="97"/>
      <c r="AT31" s="97"/>
      <c r="AU31" s="99"/>
      <c r="AV31" s="99"/>
      <c r="AW31" s="99"/>
      <c r="AX31" s="98"/>
      <c r="AY31" s="97"/>
      <c r="AZ31" s="97"/>
      <c r="BA31" s="97"/>
      <c r="BB31" s="97"/>
      <c r="BC31" s="97"/>
      <c r="BD31" s="99"/>
      <c r="BE31" s="99"/>
      <c r="BF31" s="99"/>
      <c r="BG31" s="99"/>
      <c r="BH31" s="97"/>
    </row>
    <row r="32" spans="2:60" ht="20.100000000000001" customHeight="1" x14ac:dyDescent="0.2">
      <c r="AB32" s="96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7"/>
      <c r="AV32" s="97"/>
      <c r="AW32" s="97"/>
      <c r="AX32" s="97"/>
      <c r="AY32" s="97"/>
      <c r="AZ32" s="97"/>
      <c r="BA32" s="97"/>
      <c r="BB32" s="97"/>
      <c r="BC32" s="97"/>
      <c r="BD32" s="97"/>
      <c r="BE32" s="97"/>
      <c r="BF32" s="97"/>
      <c r="BG32" s="97"/>
      <c r="BH32" s="97"/>
    </row>
    <row r="33" spans="1:1" ht="20.100000000000001" customHeight="1" x14ac:dyDescent="0.2">
      <c r="A33" s="15" t="s">
        <v>92</v>
      </c>
    </row>
  </sheetData>
  <mergeCells count="15">
    <mergeCell ref="I5:V5"/>
    <mergeCell ref="W5:X5"/>
    <mergeCell ref="Y5:Z5"/>
    <mergeCell ref="AA5:AB5"/>
    <mergeCell ref="B12:B14"/>
    <mergeCell ref="C12:H12"/>
    <mergeCell ref="B4:B6"/>
    <mergeCell ref="I4:Z4"/>
    <mergeCell ref="C4:H4"/>
    <mergeCell ref="C13:D13"/>
    <mergeCell ref="E13:F13"/>
    <mergeCell ref="G13:H13"/>
    <mergeCell ref="C5:D5"/>
    <mergeCell ref="E5:F5"/>
    <mergeCell ref="G5:H5"/>
  </mergeCells>
  <conditionalFormatting sqref="AA7:AA10 I9:U10 W9:W10 Y9:Y10 C9:C10 E9:E10 G9:G10">
    <cfRule type="cellIs" dxfId="491" priority="324" operator="between">
      <formula>0.001</formula>
      <formula>0.1</formula>
    </cfRule>
  </conditionalFormatting>
  <conditionalFormatting sqref="AB7">
    <cfRule type="cellIs" dxfId="490" priority="320" operator="between">
      <formula>0.001</formula>
      <formula>0.1</formula>
    </cfRule>
  </conditionalFormatting>
  <conditionalFormatting sqref="AB9">
    <cfRule type="cellIs" dxfId="489" priority="319" operator="between">
      <formula>0.001</formula>
      <formula>0.1</formula>
    </cfRule>
  </conditionalFormatting>
  <conditionalFormatting sqref="AB8">
    <cfRule type="cellIs" dxfId="488" priority="322" operator="between">
      <formula>0.001</formula>
      <formula>0.1</formula>
    </cfRule>
  </conditionalFormatting>
  <conditionalFormatting sqref="AB10">
    <cfRule type="cellIs" dxfId="487" priority="318" operator="between">
      <formula>0.001</formula>
      <formula>0.1</formula>
    </cfRule>
  </conditionalFormatting>
  <conditionalFormatting sqref="V8">
    <cfRule type="cellIs" dxfId="486" priority="90" operator="between">
      <formula>0.001</formula>
      <formula>0.1</formula>
    </cfRule>
  </conditionalFormatting>
  <conditionalFormatting sqref="V10">
    <cfRule type="cellIs" dxfId="485" priority="86" operator="between">
      <formula>0.001</formula>
      <formula>0.1</formula>
    </cfRule>
  </conditionalFormatting>
  <conditionalFormatting sqref="V7">
    <cfRule type="cellIs" dxfId="484" priority="88" operator="between">
      <formula>0.001</formula>
      <formula>0.1</formula>
    </cfRule>
  </conditionalFormatting>
  <conditionalFormatting sqref="V9">
    <cfRule type="cellIs" dxfId="483" priority="87" operator="between">
      <formula>0.001</formula>
      <formula>0.1</formula>
    </cfRule>
  </conditionalFormatting>
  <conditionalFormatting sqref="X8">
    <cfRule type="cellIs" dxfId="482" priority="80" operator="between">
      <formula>0.001</formula>
      <formula>0.1</formula>
    </cfRule>
  </conditionalFormatting>
  <conditionalFormatting sqref="X7">
    <cfRule type="cellIs" dxfId="481" priority="78" operator="between">
      <formula>0.001</formula>
      <formula>0.1</formula>
    </cfRule>
  </conditionalFormatting>
  <conditionalFormatting sqref="X9">
    <cfRule type="cellIs" dxfId="480" priority="77" operator="between">
      <formula>0.001</formula>
      <formula>0.1</formula>
    </cfRule>
  </conditionalFormatting>
  <conditionalFormatting sqref="I7:U8">
    <cfRule type="cellIs" dxfId="479" priority="92" operator="between">
      <formula>0.001</formula>
      <formula>0.1</formula>
    </cfRule>
  </conditionalFormatting>
  <conditionalFormatting sqref="W7:W8">
    <cfRule type="cellIs" dxfId="478" priority="82" operator="between">
      <formula>0.001</formula>
      <formula>0.1</formula>
    </cfRule>
  </conditionalFormatting>
  <conditionalFormatting sqref="X10">
    <cfRule type="cellIs" dxfId="477" priority="76" operator="between">
      <formula>0.001</formula>
      <formula>0.1</formula>
    </cfRule>
  </conditionalFormatting>
  <conditionalFormatting sqref="Y7:Y8">
    <cfRule type="cellIs" dxfId="476" priority="72" operator="between">
      <formula>0.001</formula>
      <formula>0.1</formula>
    </cfRule>
  </conditionalFormatting>
  <conditionalFormatting sqref="Z8">
    <cfRule type="cellIs" dxfId="475" priority="70" operator="between">
      <formula>0.001</formula>
      <formula>0.1</formula>
    </cfRule>
  </conditionalFormatting>
  <conditionalFormatting sqref="Z10">
    <cfRule type="cellIs" dxfId="474" priority="66" operator="between">
      <formula>0.001</formula>
      <formula>0.1</formula>
    </cfRule>
  </conditionalFormatting>
  <conditionalFormatting sqref="Z7">
    <cfRule type="cellIs" dxfId="473" priority="68" operator="between">
      <formula>0.001</formula>
      <formula>0.1</formula>
    </cfRule>
  </conditionalFormatting>
  <conditionalFormatting sqref="Z9">
    <cfRule type="cellIs" dxfId="472" priority="67" operator="between">
      <formula>0.001</formula>
      <formula>0.1</formula>
    </cfRule>
  </conditionalFormatting>
  <conditionalFormatting sqref="W7:W10 Y7:Y10 C7:C10 E7:E10 G7:G10">
    <cfRule type="expression" dxfId="471" priority="84">
      <formula>IF(D7&gt;25,1,0)</formula>
    </cfRule>
  </conditionalFormatting>
  <conditionalFormatting sqref="V7:V10 X7:X10 Z7:Z10 H7:H10 D7:D10 F7:F10">
    <cfRule type="expression" dxfId="470" priority="83">
      <formula>IF(D7&gt;25,1,0)</formula>
    </cfRule>
  </conditionalFormatting>
  <conditionalFormatting sqref="C15:C16 C25:C31">
    <cfRule type="cellIs" dxfId="469" priority="62" operator="between">
      <formula>0.001</formula>
      <formula>0.1</formula>
    </cfRule>
  </conditionalFormatting>
  <conditionalFormatting sqref="C17:C24">
    <cfRule type="cellIs" dxfId="468" priority="61" operator="between">
      <formula>0.001</formula>
      <formula>0.1</formula>
    </cfRule>
  </conditionalFormatting>
  <conditionalFormatting sqref="D17:D24">
    <cfRule type="cellIs" dxfId="467" priority="59" operator="between">
      <formula>0.001</formula>
      <formula>0.1</formula>
    </cfRule>
  </conditionalFormatting>
  <conditionalFormatting sqref="D31">
    <cfRule type="cellIs" dxfId="466" priority="56" operator="between">
      <formula>0.001</formula>
      <formula>0.1</formula>
    </cfRule>
  </conditionalFormatting>
  <conditionalFormatting sqref="D26:D30">
    <cfRule type="cellIs" dxfId="465" priority="55" operator="between">
      <formula>0.001</formula>
      <formula>0.1</formula>
    </cfRule>
  </conditionalFormatting>
  <conditionalFormatting sqref="D16">
    <cfRule type="cellIs" dxfId="464" priority="60" operator="between">
      <formula>0.001</formula>
      <formula>0.1</formula>
    </cfRule>
  </conditionalFormatting>
  <conditionalFormatting sqref="D15">
    <cfRule type="cellIs" dxfId="463" priority="58" operator="between">
      <formula>0.001</formula>
      <formula>0.1</formula>
    </cfRule>
  </conditionalFormatting>
  <conditionalFormatting sqref="D25">
    <cfRule type="cellIs" dxfId="462" priority="57" operator="between">
      <formula>0.001</formula>
      <formula>0.1</formula>
    </cfRule>
  </conditionalFormatting>
  <conditionalFormatting sqref="C15:C31">
    <cfRule type="expression" dxfId="461" priority="54">
      <formula>IF(D15&gt;25,1,0)</formula>
    </cfRule>
  </conditionalFormatting>
  <conditionalFormatting sqref="D15:D31">
    <cfRule type="expression" dxfId="460" priority="53">
      <formula>IF(D15&gt;25,1,0)</formula>
    </cfRule>
  </conditionalFormatting>
  <conditionalFormatting sqref="E15:E16 E25:E31">
    <cfRule type="cellIs" dxfId="459" priority="52" operator="between">
      <formula>0.001</formula>
      <formula>0.1</formula>
    </cfRule>
  </conditionalFormatting>
  <conditionalFormatting sqref="E17:E24">
    <cfRule type="cellIs" dxfId="458" priority="51" operator="between">
      <formula>0.001</formula>
      <formula>0.1</formula>
    </cfRule>
  </conditionalFormatting>
  <conditionalFormatting sqref="F17:F24">
    <cfRule type="cellIs" dxfId="457" priority="49" operator="between">
      <formula>0.001</formula>
      <formula>0.1</formula>
    </cfRule>
  </conditionalFormatting>
  <conditionalFormatting sqref="F31">
    <cfRule type="cellIs" dxfId="456" priority="46" operator="between">
      <formula>0.001</formula>
      <formula>0.1</formula>
    </cfRule>
  </conditionalFormatting>
  <conditionalFormatting sqref="F26:F30">
    <cfRule type="cellIs" dxfId="455" priority="45" operator="between">
      <formula>0.001</formula>
      <formula>0.1</formula>
    </cfRule>
  </conditionalFormatting>
  <conditionalFormatting sqref="F16">
    <cfRule type="cellIs" dxfId="454" priority="50" operator="between">
      <formula>0.001</formula>
      <formula>0.1</formula>
    </cfRule>
  </conditionalFormatting>
  <conditionalFormatting sqref="F15">
    <cfRule type="cellIs" dxfId="453" priority="48" operator="between">
      <formula>0.001</formula>
      <formula>0.1</formula>
    </cfRule>
  </conditionalFormatting>
  <conditionalFormatting sqref="F25">
    <cfRule type="cellIs" dxfId="452" priority="47" operator="between">
      <formula>0.001</formula>
      <formula>0.1</formula>
    </cfRule>
  </conditionalFormatting>
  <conditionalFormatting sqref="E15:E31">
    <cfRule type="expression" dxfId="451" priority="44">
      <formula>IF(F15&gt;25,1,0)</formula>
    </cfRule>
  </conditionalFormatting>
  <conditionalFormatting sqref="F15:F31">
    <cfRule type="expression" dxfId="450" priority="43">
      <formula>IF(F15&gt;25,1,0)</formula>
    </cfRule>
  </conditionalFormatting>
  <conditionalFormatting sqref="G15:G16 G25:G31">
    <cfRule type="cellIs" dxfId="449" priority="42" operator="between">
      <formula>0.001</formula>
      <formula>0.1</formula>
    </cfRule>
  </conditionalFormatting>
  <conditionalFormatting sqref="G17:G24">
    <cfRule type="cellIs" dxfId="448" priority="41" operator="between">
      <formula>0.001</formula>
      <formula>0.1</formula>
    </cfRule>
  </conditionalFormatting>
  <conditionalFormatting sqref="H17:H24">
    <cfRule type="cellIs" dxfId="447" priority="39" operator="between">
      <formula>0.001</formula>
      <formula>0.1</formula>
    </cfRule>
  </conditionalFormatting>
  <conditionalFormatting sqref="H31">
    <cfRule type="cellIs" dxfId="446" priority="36" operator="between">
      <formula>0.001</formula>
      <formula>0.1</formula>
    </cfRule>
  </conditionalFormatting>
  <conditionalFormatting sqref="H26:H30">
    <cfRule type="cellIs" dxfId="445" priority="35" operator="between">
      <formula>0.001</formula>
      <formula>0.1</formula>
    </cfRule>
  </conditionalFormatting>
  <conditionalFormatting sqref="H16">
    <cfRule type="cellIs" dxfId="444" priority="40" operator="between">
      <formula>0.001</formula>
      <formula>0.1</formula>
    </cfRule>
  </conditionalFormatting>
  <conditionalFormatting sqref="H15">
    <cfRule type="cellIs" dxfId="443" priority="38" operator="between">
      <formula>0.001</formula>
      <formula>0.1</formula>
    </cfRule>
  </conditionalFormatting>
  <conditionalFormatting sqref="H25">
    <cfRule type="cellIs" dxfId="442" priority="37" operator="between">
      <formula>0.001</formula>
      <formula>0.1</formula>
    </cfRule>
  </conditionalFormatting>
  <conditionalFormatting sqref="G15:G31">
    <cfRule type="expression" dxfId="441" priority="34">
      <formula>IF(H15&gt;25,1,0)</formula>
    </cfRule>
  </conditionalFormatting>
  <conditionalFormatting sqref="H15:H31">
    <cfRule type="expression" dxfId="440" priority="33">
      <formula>IF(H15&gt;25,1,0)</formula>
    </cfRule>
  </conditionalFormatting>
  <conditionalFormatting sqref="C7:C8">
    <cfRule type="cellIs" dxfId="439" priority="32" operator="between">
      <formula>0.001</formula>
      <formula>0.1</formula>
    </cfRule>
  </conditionalFormatting>
  <conditionalFormatting sqref="D10">
    <cfRule type="cellIs" dxfId="438" priority="26" operator="between">
      <formula>0.001</formula>
      <formula>0.1</formula>
    </cfRule>
  </conditionalFormatting>
  <conditionalFormatting sqref="D8">
    <cfRule type="cellIs" dxfId="437" priority="30" operator="between">
      <formula>0.001</formula>
      <formula>0.1</formula>
    </cfRule>
  </conditionalFormatting>
  <conditionalFormatting sqref="D7">
    <cfRule type="cellIs" dxfId="436" priority="28" operator="between">
      <formula>0.001</formula>
      <formula>0.1</formula>
    </cfRule>
  </conditionalFormatting>
  <conditionalFormatting sqref="D9">
    <cfRule type="cellIs" dxfId="435" priority="27" operator="between">
      <formula>0.001</formula>
      <formula>0.1</formula>
    </cfRule>
  </conditionalFormatting>
  <conditionalFormatting sqref="E7:E8">
    <cfRule type="cellIs" dxfId="434" priority="22" operator="between">
      <formula>0.001</formula>
      <formula>0.1</formula>
    </cfRule>
  </conditionalFormatting>
  <conditionalFormatting sqref="F10">
    <cfRule type="cellIs" dxfId="433" priority="16" operator="between">
      <formula>0.001</formula>
      <formula>0.1</formula>
    </cfRule>
  </conditionalFormatting>
  <conditionalFormatting sqref="F8">
    <cfRule type="cellIs" dxfId="432" priority="20" operator="between">
      <formula>0.001</formula>
      <formula>0.1</formula>
    </cfRule>
  </conditionalFormatting>
  <conditionalFormatting sqref="F7">
    <cfRule type="cellIs" dxfId="431" priority="18" operator="between">
      <formula>0.001</formula>
      <formula>0.1</formula>
    </cfRule>
  </conditionalFormatting>
  <conditionalFormatting sqref="F9">
    <cfRule type="cellIs" dxfId="430" priority="17" operator="between">
      <formula>0.001</formula>
      <formula>0.1</formula>
    </cfRule>
  </conditionalFormatting>
  <conditionalFormatting sqref="G7:G8">
    <cfRule type="cellIs" dxfId="429" priority="12" operator="between">
      <formula>0.001</formula>
      <formula>0.1</formula>
    </cfRule>
  </conditionalFormatting>
  <conditionalFormatting sqref="H10">
    <cfRule type="cellIs" dxfId="428" priority="6" operator="between">
      <formula>0.001</formula>
      <formula>0.1</formula>
    </cfRule>
  </conditionalFormatting>
  <conditionalFormatting sqref="H8">
    <cfRule type="cellIs" dxfId="427" priority="10" operator="between">
      <formula>0.001</formula>
      <formula>0.1</formula>
    </cfRule>
  </conditionalFormatting>
  <conditionalFormatting sqref="H7">
    <cfRule type="cellIs" dxfId="426" priority="8" operator="between">
      <formula>0.001</formula>
      <formula>0.1</formula>
    </cfRule>
  </conditionalFormatting>
  <conditionalFormatting sqref="H9">
    <cfRule type="cellIs" dxfId="425" priority="7" operator="between">
      <formula>0.001</formula>
      <formula>0.1</formula>
    </cfRule>
  </conditionalFormatting>
  <conditionalFormatting sqref="AO19:AO31">
    <cfRule type="cellIs" dxfId="424" priority="2" operator="between">
      <formula>0.001</formula>
      <formula>0.1</formula>
    </cfRule>
  </conditionalFormatting>
  <conditionalFormatting sqref="AX19:AX31">
    <cfRule type="cellIs" dxfId="423" priority="1" operator="between">
      <formula>0.001</formula>
      <formula>0.1</formula>
    </cfRule>
  </conditionalFormatting>
  <conditionalFormatting sqref="R7:U10">
    <cfRule type="expression" dxfId="422" priority="877">
      <formula>IF(W7&gt;25,1,0)</formula>
    </cfRule>
  </conditionalFormatting>
  <conditionalFormatting sqref="N7:Q10">
    <cfRule type="expression" dxfId="421" priority="878">
      <formula>IF(W7&gt;25,1,0)</formula>
    </cfRule>
  </conditionalFormatting>
  <conditionalFormatting sqref="I7:M10">
    <cfRule type="expression" dxfId="420" priority="879">
      <formula>IF(V7&gt;25,1,0)</formula>
    </cfRule>
  </conditionalFormatting>
  <hyperlinks>
    <hyperlink ref="A33" location="Index!A1" display="Return to Index tab"/>
    <hyperlink ref="A12" location="Index!A1" display="Return to Index tab"/>
  </hyperlinks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2:T47"/>
  <sheetViews>
    <sheetView showGridLines="0" zoomScale="70" zoomScaleNormal="70" workbookViewId="0">
      <selection activeCell="A2" sqref="A2"/>
    </sheetView>
  </sheetViews>
  <sheetFormatPr defaultColWidth="9.140625" defaultRowHeight="20.100000000000001" customHeight="1" x14ac:dyDescent="0.2"/>
  <cols>
    <col min="1" max="1" width="15.7109375" style="1" customWidth="1"/>
    <col min="2" max="2" width="33.7109375" style="1" customWidth="1"/>
    <col min="3" max="8" width="14.7109375" style="1" customWidth="1"/>
    <col min="9" max="9" width="14.7109375" style="29" customWidth="1"/>
    <col min="10" max="10" width="7.7109375" style="29" customWidth="1"/>
    <col min="11" max="11" width="14.7109375" style="29" customWidth="1"/>
    <col min="12" max="12" width="7.7109375" style="29" customWidth="1"/>
    <col min="13" max="13" width="14.7109375" style="29" customWidth="1"/>
    <col min="14" max="14" width="7.7109375" style="29" customWidth="1"/>
    <col min="15" max="15" width="14.7109375" style="29" customWidth="1"/>
    <col min="16" max="16" width="7.7109375" style="29" customWidth="1"/>
    <col min="17" max="17" width="14.7109375" style="29" customWidth="1"/>
    <col min="18" max="18" width="7.7109375" style="29" customWidth="1"/>
    <col min="19" max="19" width="14.7109375" style="29" customWidth="1"/>
    <col min="20" max="20" width="7.7109375" style="29" customWidth="1"/>
    <col min="21" max="16384" width="9.140625" style="1"/>
  </cols>
  <sheetData>
    <row r="2" spans="1:20" ht="20.100000000000001" customHeight="1" x14ac:dyDescent="0.3">
      <c r="A2" s="4" t="s">
        <v>52</v>
      </c>
      <c r="B2" s="3" t="s">
        <v>171</v>
      </c>
    </row>
    <row r="4" spans="1:20" ht="20.100000000000001" customHeight="1" x14ac:dyDescent="0.2">
      <c r="B4" s="120" t="s">
        <v>39</v>
      </c>
      <c r="C4" s="120" t="s">
        <v>21</v>
      </c>
      <c r="D4" s="120"/>
      <c r="E4" s="120"/>
      <c r="F4" s="120" t="s">
        <v>22</v>
      </c>
      <c r="G4" s="120"/>
      <c r="H4" s="120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</row>
    <row r="5" spans="1:20" ht="20.100000000000001" customHeight="1" x14ac:dyDescent="0.2">
      <c r="B5" s="120"/>
      <c r="C5" s="72" t="s">
        <v>11</v>
      </c>
      <c r="D5" s="72" t="s">
        <v>10</v>
      </c>
      <c r="E5" s="72" t="s">
        <v>4</v>
      </c>
      <c r="F5" s="72" t="s">
        <v>11</v>
      </c>
      <c r="G5" s="72" t="s">
        <v>10</v>
      </c>
      <c r="H5" s="72" t="s">
        <v>4</v>
      </c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</row>
    <row r="6" spans="1:20" ht="20.100000000000001" customHeight="1" x14ac:dyDescent="0.2">
      <c r="B6" s="120"/>
      <c r="C6" s="74" t="s">
        <v>57</v>
      </c>
      <c r="D6" s="74" t="s">
        <v>57</v>
      </c>
      <c r="E6" s="74" t="s">
        <v>57</v>
      </c>
      <c r="F6" s="74" t="s">
        <v>57</v>
      </c>
      <c r="G6" s="74" t="s">
        <v>57</v>
      </c>
      <c r="H6" s="74" t="s">
        <v>57</v>
      </c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</row>
    <row r="7" spans="1:20" ht="20.100000000000001" customHeight="1" x14ac:dyDescent="0.3">
      <c r="B7" s="60" t="s">
        <v>3</v>
      </c>
      <c r="C7" s="78">
        <v>29.285283129478831</v>
      </c>
      <c r="D7" s="78">
        <v>43.1757316972271</v>
      </c>
      <c r="E7" s="78">
        <v>34.336558794895339</v>
      </c>
      <c r="F7" s="78">
        <v>24.534394808715373</v>
      </c>
      <c r="G7" s="78">
        <v>44.253627824843157</v>
      </c>
      <c r="H7" s="78">
        <v>34.028655601987175</v>
      </c>
      <c r="I7" s="32"/>
      <c r="J7" s="33"/>
      <c r="K7" s="32"/>
      <c r="L7" s="33"/>
      <c r="M7" s="32"/>
      <c r="N7" s="33"/>
      <c r="O7" s="32"/>
      <c r="P7" s="33"/>
      <c r="Q7" s="32"/>
      <c r="R7" s="33"/>
      <c r="S7" s="32"/>
      <c r="T7" s="33"/>
    </row>
    <row r="8" spans="1:20" ht="20.100000000000001" customHeight="1" x14ac:dyDescent="0.3">
      <c r="B8" s="61" t="s">
        <v>0</v>
      </c>
      <c r="C8" s="78">
        <v>29.811402800144013</v>
      </c>
      <c r="D8" s="78">
        <v>42.8867188693862</v>
      </c>
      <c r="E8" s="78">
        <v>34.41723888891709</v>
      </c>
      <c r="F8" s="78">
        <v>26.235328246546679</v>
      </c>
      <c r="G8" s="78">
        <v>43.234648468918394</v>
      </c>
      <c r="H8" s="78">
        <v>34.218730180611956</v>
      </c>
      <c r="I8" s="32"/>
      <c r="J8" s="33"/>
      <c r="K8" s="32"/>
      <c r="L8" s="33"/>
      <c r="M8" s="32"/>
      <c r="N8" s="33"/>
      <c r="O8" s="32"/>
      <c r="P8" s="33"/>
      <c r="Q8" s="32"/>
      <c r="R8" s="33"/>
      <c r="S8" s="32"/>
      <c r="T8" s="33"/>
    </row>
    <row r="9" spans="1:20" ht="20.100000000000001" customHeight="1" x14ac:dyDescent="0.3">
      <c r="B9" s="19" t="s">
        <v>7</v>
      </c>
      <c r="C9" s="77">
        <v>44.056943599674732</v>
      </c>
      <c r="D9" s="77">
        <v>27.483719668713917</v>
      </c>
      <c r="E9" s="77">
        <v>33.40488450275226</v>
      </c>
      <c r="F9" s="77">
        <v>40.765151754792804</v>
      </c>
      <c r="G9" s="77">
        <v>26.441138150461693</v>
      </c>
      <c r="H9" s="77">
        <v>36.599373700933086</v>
      </c>
      <c r="I9" s="34"/>
      <c r="J9" s="35"/>
      <c r="K9" s="34"/>
      <c r="L9" s="35"/>
      <c r="M9" s="34"/>
      <c r="N9" s="35"/>
      <c r="O9" s="34"/>
      <c r="P9" s="35"/>
      <c r="Q9" s="34"/>
      <c r="R9" s="35"/>
      <c r="S9" s="34"/>
      <c r="T9" s="35"/>
    </row>
    <row r="10" spans="1:20" ht="20.100000000000001" customHeight="1" x14ac:dyDescent="0.3">
      <c r="B10" s="19" t="s">
        <v>8</v>
      </c>
      <c r="C10" s="77">
        <v>29.959870054660037</v>
      </c>
      <c r="D10" s="77">
        <v>18.924278628337337</v>
      </c>
      <c r="E10" s="77">
        <v>28.272073718869517</v>
      </c>
      <c r="F10" s="77">
        <v>35.507115355075371</v>
      </c>
      <c r="G10" s="77">
        <v>31.653037272477871</v>
      </c>
      <c r="H10" s="77">
        <v>34.496594882199233</v>
      </c>
      <c r="I10" s="34"/>
      <c r="J10" s="35"/>
      <c r="K10" s="34"/>
      <c r="L10" s="35"/>
      <c r="M10" s="34"/>
      <c r="N10" s="35"/>
      <c r="O10" s="34"/>
      <c r="P10" s="35"/>
      <c r="Q10" s="34"/>
      <c r="R10" s="35"/>
      <c r="S10" s="34"/>
      <c r="T10" s="35"/>
    </row>
    <row r="11" spans="1:20" ht="20.100000000000001" customHeight="1" x14ac:dyDescent="0.3">
      <c r="B11" s="19" t="s">
        <v>24</v>
      </c>
      <c r="C11" s="77">
        <v>40.319860983600599</v>
      </c>
      <c r="D11" s="77">
        <v>23.123854737522191</v>
      </c>
      <c r="E11" s="77">
        <v>29.720885326122822</v>
      </c>
      <c r="F11" s="77">
        <v>35.785588767657856</v>
      </c>
      <c r="G11" s="77">
        <v>24.693689681706243</v>
      </c>
      <c r="H11" s="77">
        <v>31.040720825334173</v>
      </c>
      <c r="I11" s="34"/>
      <c r="J11" s="35"/>
      <c r="K11" s="34"/>
      <c r="L11" s="35"/>
      <c r="M11" s="34"/>
      <c r="N11" s="35"/>
      <c r="O11" s="34"/>
      <c r="P11" s="35"/>
      <c r="Q11" s="34"/>
      <c r="R11" s="35"/>
      <c r="S11" s="34"/>
      <c r="T11" s="35"/>
    </row>
    <row r="12" spans="1:20" ht="20.100000000000001" customHeight="1" x14ac:dyDescent="0.3">
      <c r="B12" s="19" t="s">
        <v>9</v>
      </c>
      <c r="C12" s="77">
        <v>37.458568140607419</v>
      </c>
      <c r="D12" s="77">
        <v>24.320937876355583</v>
      </c>
      <c r="E12" s="77">
        <v>29.966341296617127</v>
      </c>
      <c r="F12" s="77">
        <v>43.216712290770907</v>
      </c>
      <c r="G12" s="77">
        <v>26.471739568444683</v>
      </c>
      <c r="H12" s="77">
        <v>37.706385803871186</v>
      </c>
      <c r="I12" s="34"/>
      <c r="J12" s="35"/>
      <c r="K12" s="34"/>
      <c r="L12" s="35"/>
      <c r="M12" s="34"/>
      <c r="N12" s="35"/>
      <c r="O12" s="34"/>
      <c r="P12" s="35"/>
      <c r="Q12" s="34"/>
      <c r="R12" s="35"/>
      <c r="S12" s="34"/>
      <c r="T12" s="35"/>
    </row>
    <row r="13" spans="1:20" ht="20.100000000000001" customHeight="1" x14ac:dyDescent="0.3">
      <c r="B13" s="19" t="s">
        <v>18</v>
      </c>
      <c r="C13" s="77">
        <v>33.004358222957741</v>
      </c>
      <c r="D13" s="77">
        <v>24.79117851070048</v>
      </c>
      <c r="E13" s="77">
        <v>29.047192589950512</v>
      </c>
      <c r="F13" s="77">
        <v>48.66244565360843</v>
      </c>
      <c r="G13" s="77">
        <v>24.055778087021185</v>
      </c>
      <c r="H13" s="77">
        <v>30.730645385194663</v>
      </c>
      <c r="I13" s="34"/>
      <c r="J13" s="35"/>
      <c r="K13" s="34"/>
      <c r="L13" s="35"/>
      <c r="M13" s="34"/>
      <c r="N13" s="35"/>
      <c r="O13" s="34"/>
      <c r="P13" s="35"/>
      <c r="Q13" s="34"/>
      <c r="R13" s="35"/>
      <c r="S13" s="34"/>
      <c r="T13" s="35"/>
    </row>
    <row r="14" spans="1:20" ht="20.100000000000001" customHeight="1" x14ac:dyDescent="0.3">
      <c r="B14" s="19" t="s">
        <v>12</v>
      </c>
      <c r="C14" s="77">
        <v>62.957652994781839</v>
      </c>
      <c r="D14" s="77">
        <v>33.329807885665524</v>
      </c>
      <c r="E14" s="77">
        <v>37.505137143156709</v>
      </c>
      <c r="F14" s="77">
        <v>47.952326982724657</v>
      </c>
      <c r="G14" s="77">
        <v>30.138484846884168</v>
      </c>
      <c r="H14" s="77">
        <v>35.177982705265684</v>
      </c>
      <c r="I14" s="34"/>
      <c r="J14" s="35"/>
      <c r="K14" s="34"/>
      <c r="L14" s="35"/>
      <c r="M14" s="34"/>
      <c r="N14" s="35"/>
      <c r="O14" s="34"/>
      <c r="P14" s="35"/>
      <c r="Q14" s="34"/>
      <c r="R14" s="35"/>
      <c r="S14" s="34"/>
      <c r="T14" s="35"/>
    </row>
    <row r="15" spans="1:20" ht="20.100000000000001" customHeight="1" x14ac:dyDescent="0.3">
      <c r="B15" s="19" t="s">
        <v>5</v>
      </c>
      <c r="C15" s="77">
        <v>45.16755847163536</v>
      </c>
      <c r="D15" s="77">
        <v>31.326923116319346</v>
      </c>
      <c r="E15" s="77">
        <v>37.695885665587362</v>
      </c>
      <c r="F15" s="77">
        <v>44.409571674966301</v>
      </c>
      <c r="G15" s="77">
        <v>16.391075092528457</v>
      </c>
      <c r="H15" s="77">
        <v>30.341658189898027</v>
      </c>
      <c r="I15" s="34"/>
      <c r="J15" s="35"/>
      <c r="K15" s="34"/>
      <c r="L15" s="35"/>
      <c r="M15" s="34"/>
      <c r="N15" s="35"/>
      <c r="O15" s="34"/>
      <c r="P15" s="35"/>
      <c r="Q15" s="34"/>
      <c r="R15" s="35"/>
      <c r="S15" s="34"/>
      <c r="T15" s="35"/>
    </row>
    <row r="16" spans="1:20" ht="20.100000000000001" customHeight="1" x14ac:dyDescent="0.3">
      <c r="B16" s="19" t="s">
        <v>6</v>
      </c>
      <c r="C16" s="77">
        <v>44.604721533862509</v>
      </c>
      <c r="D16" s="77">
        <v>34.214136781806289</v>
      </c>
      <c r="E16" s="77">
        <v>37.386603775019118</v>
      </c>
      <c r="F16" s="77">
        <v>44.370043678365462</v>
      </c>
      <c r="G16" s="77">
        <v>31.570673774832077</v>
      </c>
      <c r="H16" s="77">
        <v>38.326591189734245</v>
      </c>
      <c r="I16" s="34"/>
      <c r="J16" s="35"/>
      <c r="K16" s="34"/>
      <c r="L16" s="35"/>
      <c r="M16" s="34"/>
      <c r="N16" s="35"/>
      <c r="O16" s="34"/>
      <c r="P16" s="35"/>
      <c r="Q16" s="34"/>
      <c r="R16" s="35"/>
      <c r="S16" s="34"/>
      <c r="T16" s="35"/>
    </row>
    <row r="17" spans="2:20" ht="20.100000000000001" customHeight="1" x14ac:dyDescent="0.3">
      <c r="B17" s="62" t="s">
        <v>2</v>
      </c>
      <c r="C17" s="78">
        <v>24.466403888549284</v>
      </c>
      <c r="D17" s="78">
        <v>43.923988324060979</v>
      </c>
      <c r="E17" s="78">
        <v>32.299828110968406</v>
      </c>
      <c r="F17" s="78">
        <v>14.825315260215682</v>
      </c>
      <c r="G17" s="78">
        <v>23.413059848247848</v>
      </c>
      <c r="H17" s="78">
        <v>18.36920218234026</v>
      </c>
      <c r="I17" s="32"/>
      <c r="J17" s="33"/>
      <c r="K17" s="32"/>
      <c r="L17" s="33"/>
      <c r="M17" s="32"/>
      <c r="N17" s="33"/>
      <c r="O17" s="32"/>
      <c r="P17" s="33"/>
      <c r="Q17" s="32"/>
      <c r="R17" s="33"/>
      <c r="S17" s="32"/>
      <c r="T17" s="33"/>
    </row>
    <row r="18" spans="2:20" ht="20.100000000000001" customHeight="1" x14ac:dyDescent="0.3">
      <c r="B18" s="19" t="s">
        <v>13</v>
      </c>
      <c r="C18" s="77">
        <v>66.468848893270021</v>
      </c>
      <c r="D18" s="77">
        <v>0</v>
      </c>
      <c r="E18" s="77">
        <v>66.468848893270021</v>
      </c>
      <c r="F18" s="77">
        <v>16.977851532485893</v>
      </c>
      <c r="G18" s="77">
        <v>0</v>
      </c>
      <c r="H18" s="77">
        <v>16.977851532485893</v>
      </c>
      <c r="I18" s="34"/>
      <c r="J18" s="35"/>
      <c r="K18" s="34"/>
      <c r="L18" s="35"/>
      <c r="M18" s="34"/>
      <c r="N18" s="35"/>
      <c r="O18" s="34"/>
      <c r="P18" s="35"/>
      <c r="Q18" s="34"/>
      <c r="R18" s="35"/>
      <c r="S18" s="34"/>
      <c r="T18" s="35"/>
    </row>
    <row r="19" spans="2:20" ht="20.100000000000001" customHeight="1" x14ac:dyDescent="0.3">
      <c r="B19" s="19" t="s">
        <v>14</v>
      </c>
      <c r="C19" s="77">
        <v>19.337884727375432</v>
      </c>
      <c r="D19" s="77">
        <v>15.921446333012868</v>
      </c>
      <c r="E19" s="77">
        <v>16.382600564951527</v>
      </c>
      <c r="F19" s="77">
        <v>16.469101832744759</v>
      </c>
      <c r="G19" s="77">
        <v>13.623867839838407</v>
      </c>
      <c r="H19" s="77">
        <v>14.269686676879143</v>
      </c>
      <c r="I19" s="34"/>
      <c r="J19" s="35"/>
      <c r="K19" s="34"/>
      <c r="L19" s="35"/>
      <c r="M19" s="34"/>
      <c r="N19" s="35"/>
      <c r="O19" s="34"/>
      <c r="P19" s="35"/>
      <c r="Q19" s="34"/>
      <c r="R19" s="35"/>
      <c r="S19" s="34"/>
      <c r="T19" s="35"/>
    </row>
    <row r="20" spans="2:20" ht="20.100000000000001" customHeight="1" x14ac:dyDescent="0.3">
      <c r="B20" s="19" t="s">
        <v>15</v>
      </c>
      <c r="C20" s="77">
        <v>48.016559962566298</v>
      </c>
      <c r="D20" s="77">
        <v>23.92056967750867</v>
      </c>
      <c r="E20" s="77">
        <v>46.417268571965138</v>
      </c>
      <c r="F20" s="77">
        <v>30.218078913555537</v>
      </c>
      <c r="G20" s="77">
        <v>12.854688941970554</v>
      </c>
      <c r="H20" s="77">
        <v>21.568262856719436</v>
      </c>
      <c r="I20" s="34"/>
      <c r="J20" s="35"/>
      <c r="K20" s="34"/>
      <c r="L20" s="35"/>
      <c r="M20" s="34"/>
      <c r="N20" s="35"/>
      <c r="O20" s="34"/>
      <c r="P20" s="35"/>
      <c r="Q20" s="34"/>
      <c r="R20" s="35"/>
      <c r="S20" s="34"/>
      <c r="T20" s="35"/>
    </row>
    <row r="21" spans="2:20" ht="20.100000000000001" customHeight="1" x14ac:dyDescent="0.3">
      <c r="B21" s="19" t="s">
        <v>16</v>
      </c>
      <c r="C21" s="77">
        <v>49.745073202085301</v>
      </c>
      <c r="D21" s="77">
        <v>34.569548974198447</v>
      </c>
      <c r="E21" s="77">
        <v>40.735806287048717</v>
      </c>
      <c r="F21" s="77">
        <v>23.085224943764036</v>
      </c>
      <c r="G21" s="77">
        <v>16.993365681305356</v>
      </c>
      <c r="H21" s="77">
        <v>19.71931068372205</v>
      </c>
      <c r="I21" s="34"/>
      <c r="J21" s="35"/>
      <c r="K21" s="34"/>
      <c r="L21" s="35"/>
      <c r="M21" s="34"/>
      <c r="N21" s="35"/>
      <c r="O21" s="34"/>
      <c r="P21" s="35"/>
      <c r="Q21" s="34"/>
      <c r="R21" s="35"/>
      <c r="S21" s="34"/>
      <c r="T21" s="35"/>
    </row>
    <row r="22" spans="2:20" ht="20.100000000000001" customHeight="1" x14ac:dyDescent="0.3">
      <c r="B22" s="19" t="s">
        <v>17</v>
      </c>
      <c r="C22" s="77">
        <v>26.854465621274375</v>
      </c>
      <c r="D22" s="77">
        <v>13.384405938091714</v>
      </c>
      <c r="E22" s="77">
        <v>19.89035313200986</v>
      </c>
      <c r="F22" s="77">
        <v>23.634233445376825</v>
      </c>
      <c r="G22" s="77">
        <v>15.168572833075215</v>
      </c>
      <c r="H22" s="77">
        <v>18.746841751676925</v>
      </c>
      <c r="I22" s="34"/>
      <c r="J22" s="35"/>
      <c r="K22" s="34"/>
      <c r="L22" s="35"/>
      <c r="M22" s="34"/>
      <c r="N22" s="35"/>
      <c r="O22" s="34"/>
      <c r="P22" s="35"/>
      <c r="Q22" s="34"/>
      <c r="R22" s="35"/>
      <c r="S22" s="34"/>
      <c r="T22" s="35"/>
    </row>
    <row r="23" spans="2:20" ht="20.100000000000001" customHeight="1" x14ac:dyDescent="0.3">
      <c r="B23" s="63" t="s">
        <v>1</v>
      </c>
      <c r="C23" s="78">
        <v>46.464337518632561</v>
      </c>
      <c r="D23" s="78">
        <v>22.872785824422131</v>
      </c>
      <c r="E23" s="78">
        <v>36.100994852538093</v>
      </c>
      <c r="F23" s="78">
        <v>80.360211672254891</v>
      </c>
      <c r="G23" s="78">
        <v>42.15734875060258</v>
      </c>
      <c r="H23" s="78">
        <v>74.050172280860991</v>
      </c>
      <c r="I23" s="32"/>
      <c r="J23" s="33"/>
      <c r="K23" s="32"/>
      <c r="L23" s="33"/>
      <c r="M23" s="32"/>
      <c r="N23" s="33"/>
      <c r="O23" s="32"/>
      <c r="P23" s="33"/>
      <c r="Q23" s="32"/>
      <c r="R23" s="33"/>
      <c r="S23" s="32"/>
      <c r="T23" s="33"/>
    </row>
    <row r="24" spans="2:20" ht="20.100000000000001" customHeight="1" x14ac:dyDescent="0.3">
      <c r="B24" s="24"/>
      <c r="C24" s="24"/>
      <c r="D24" s="24"/>
      <c r="E24" s="24"/>
      <c r="F24" s="24"/>
      <c r="G24" s="24"/>
      <c r="H24" s="24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</row>
    <row r="25" spans="2:20" ht="20.100000000000001" customHeight="1" x14ac:dyDescent="0.2">
      <c r="B25" s="120" t="s">
        <v>39</v>
      </c>
      <c r="C25" s="120" t="s">
        <v>20</v>
      </c>
      <c r="D25" s="120"/>
      <c r="E25" s="120"/>
      <c r="F25" s="134"/>
      <c r="G25" s="134"/>
      <c r="H25" s="134"/>
    </row>
    <row r="26" spans="2:20" ht="20.100000000000001" customHeight="1" x14ac:dyDescent="0.2">
      <c r="B26" s="120"/>
      <c r="C26" s="72" t="s">
        <v>11</v>
      </c>
      <c r="D26" s="72" t="s">
        <v>10</v>
      </c>
      <c r="E26" s="72" t="s">
        <v>4</v>
      </c>
      <c r="F26" s="79"/>
      <c r="G26" s="79"/>
      <c r="H26" s="79"/>
    </row>
    <row r="27" spans="2:20" ht="20.100000000000001" customHeight="1" x14ac:dyDescent="0.2">
      <c r="B27" s="120"/>
      <c r="C27" s="74" t="s">
        <v>57</v>
      </c>
      <c r="D27" s="74" t="s">
        <v>57</v>
      </c>
      <c r="E27" s="74" t="s">
        <v>57</v>
      </c>
      <c r="F27" s="37"/>
      <c r="G27" s="37"/>
      <c r="H27" s="37"/>
    </row>
    <row r="28" spans="2:20" ht="20.100000000000001" customHeight="1" x14ac:dyDescent="0.3">
      <c r="B28" s="60" t="s">
        <v>3</v>
      </c>
      <c r="C28" s="78">
        <v>33.769059919304169</v>
      </c>
      <c r="D28" s="78">
        <v>62.002677806988977</v>
      </c>
      <c r="E28" s="78">
        <v>58.899071218446451</v>
      </c>
      <c r="F28" s="49"/>
      <c r="G28" s="49"/>
      <c r="H28" s="49"/>
    </row>
    <row r="29" spans="2:20" ht="20.100000000000001" customHeight="1" x14ac:dyDescent="0.3">
      <c r="B29" s="61" t="s">
        <v>0</v>
      </c>
      <c r="C29" s="78">
        <v>40.582934382858035</v>
      </c>
      <c r="D29" s="78">
        <v>58.455208241265375</v>
      </c>
      <c r="E29" s="78">
        <v>57.175385375455384</v>
      </c>
      <c r="F29" s="49"/>
      <c r="G29" s="49"/>
      <c r="H29" s="49"/>
    </row>
    <row r="30" spans="2:20" ht="20.100000000000001" customHeight="1" x14ac:dyDescent="0.3">
      <c r="B30" s="19" t="s">
        <v>7</v>
      </c>
      <c r="C30" s="77">
        <v>70.590255714436879</v>
      </c>
      <c r="D30" s="77">
        <v>74.530383283547764</v>
      </c>
      <c r="E30" s="77">
        <v>71.503418327020484</v>
      </c>
      <c r="F30" s="50"/>
      <c r="G30" s="50"/>
      <c r="H30" s="50"/>
    </row>
    <row r="31" spans="2:20" ht="20.100000000000001" customHeight="1" x14ac:dyDescent="0.3">
      <c r="B31" s="19" t="s">
        <v>8</v>
      </c>
      <c r="C31" s="77">
        <v>61.575138608910535</v>
      </c>
      <c r="D31" s="77">
        <v>39.800247081566667</v>
      </c>
      <c r="E31" s="77">
        <v>58.605835218818179</v>
      </c>
      <c r="F31" s="50"/>
      <c r="G31" s="50"/>
      <c r="H31" s="50"/>
    </row>
    <row r="32" spans="2:20" ht="20.100000000000001" customHeight="1" x14ac:dyDescent="0.3">
      <c r="B32" s="19" t="s">
        <v>24</v>
      </c>
      <c r="C32" s="77">
        <v>57.222712491324302</v>
      </c>
      <c r="D32" s="77">
        <v>24.753611049862503</v>
      </c>
      <c r="E32" s="77">
        <v>55.467625926920945</v>
      </c>
      <c r="F32" s="50"/>
      <c r="G32" s="50"/>
      <c r="H32" s="50"/>
    </row>
    <row r="33" spans="1:8" ht="20.100000000000001" customHeight="1" x14ac:dyDescent="0.3">
      <c r="B33" s="19" t="s">
        <v>9</v>
      </c>
      <c r="C33" s="77">
        <v>55.509358738765329</v>
      </c>
      <c r="D33" s="77">
        <v>35.341042254760012</v>
      </c>
      <c r="E33" s="77">
        <v>55.045719279362899</v>
      </c>
      <c r="F33" s="50"/>
      <c r="G33" s="50"/>
      <c r="H33" s="50"/>
    </row>
    <row r="34" spans="1:8" ht="20.100000000000001" customHeight="1" x14ac:dyDescent="0.3">
      <c r="B34" s="19" t="s">
        <v>18</v>
      </c>
      <c r="C34" s="77">
        <v>63.902293562897917</v>
      </c>
      <c r="D34" s="77">
        <v>27.086793935419315</v>
      </c>
      <c r="E34" s="77">
        <v>60.072785327415502</v>
      </c>
      <c r="F34" s="50"/>
      <c r="G34" s="50"/>
      <c r="H34" s="50"/>
    </row>
    <row r="35" spans="1:8" ht="20.100000000000001" customHeight="1" x14ac:dyDescent="0.3">
      <c r="B35" s="19" t="s">
        <v>12</v>
      </c>
      <c r="C35" s="77">
        <v>64.189957520327994</v>
      </c>
      <c r="D35" s="77">
        <v>49.17820139799629</v>
      </c>
      <c r="E35" s="77">
        <v>62.762783522782392</v>
      </c>
      <c r="F35" s="50"/>
      <c r="G35" s="50"/>
      <c r="H35" s="50"/>
    </row>
    <row r="36" spans="1:8" ht="20.100000000000001" customHeight="1" x14ac:dyDescent="0.2">
      <c r="B36" s="19" t="s">
        <v>5</v>
      </c>
      <c r="C36" s="77">
        <v>53.832018463787264</v>
      </c>
      <c r="D36" s="77">
        <v>13.686168934510453</v>
      </c>
      <c r="E36" s="77">
        <v>51.032624835755264</v>
      </c>
      <c r="F36" s="50"/>
      <c r="G36" s="50"/>
      <c r="H36" s="50"/>
    </row>
    <row r="37" spans="1:8" ht="20.100000000000001" customHeight="1" x14ac:dyDescent="0.2">
      <c r="B37" s="19" t="s">
        <v>6</v>
      </c>
      <c r="C37" s="77">
        <v>55.647324879188581</v>
      </c>
      <c r="D37" s="77">
        <v>27.2648067850375</v>
      </c>
      <c r="E37" s="77">
        <v>55.261823784531195</v>
      </c>
      <c r="F37" s="50"/>
      <c r="G37" s="50"/>
      <c r="H37" s="50"/>
    </row>
    <row r="38" spans="1:8" ht="20.100000000000001" customHeight="1" x14ac:dyDescent="0.2">
      <c r="B38" s="62" t="s">
        <v>2</v>
      </c>
      <c r="C38" s="78">
        <v>18.483801409599693</v>
      </c>
      <c r="D38" s="78">
        <v>40.723561591754596</v>
      </c>
      <c r="E38" s="78">
        <v>28.349559685893961</v>
      </c>
      <c r="F38" s="49"/>
      <c r="G38" s="49"/>
      <c r="H38" s="49"/>
    </row>
    <row r="39" spans="1:8" ht="20.100000000000001" customHeight="1" x14ac:dyDescent="0.2">
      <c r="B39" s="19" t="s">
        <v>13</v>
      </c>
      <c r="C39" s="77">
        <v>0</v>
      </c>
      <c r="D39" s="77">
        <v>0</v>
      </c>
      <c r="E39" s="77">
        <v>0</v>
      </c>
      <c r="F39" s="50"/>
      <c r="G39" s="50"/>
      <c r="H39" s="50"/>
    </row>
    <row r="40" spans="1:8" ht="20.100000000000001" customHeight="1" x14ac:dyDescent="0.2">
      <c r="B40" s="19" t="s">
        <v>14</v>
      </c>
      <c r="C40" s="77">
        <v>0</v>
      </c>
      <c r="D40" s="77">
        <v>5.524745505525833</v>
      </c>
      <c r="E40" s="77">
        <v>5.524745505525833</v>
      </c>
      <c r="F40" s="50"/>
      <c r="G40" s="50"/>
      <c r="H40" s="50"/>
    </row>
    <row r="41" spans="1:8" ht="20.100000000000001" customHeight="1" x14ac:dyDescent="0.2">
      <c r="B41" s="19" t="s">
        <v>15</v>
      </c>
      <c r="C41" s="77">
        <v>25.668700309268232</v>
      </c>
      <c r="D41" s="77">
        <v>19.929140168348752</v>
      </c>
      <c r="E41" s="77">
        <v>23.832041064174</v>
      </c>
      <c r="F41" s="50"/>
      <c r="G41" s="50"/>
      <c r="H41" s="50"/>
    </row>
    <row r="42" spans="1:8" ht="20.100000000000001" customHeight="1" x14ac:dyDescent="0.2">
      <c r="B42" s="19" t="s">
        <v>16</v>
      </c>
      <c r="C42" s="77">
        <v>44.294073826364389</v>
      </c>
      <c r="D42" s="77">
        <v>19.852865537137287</v>
      </c>
      <c r="E42" s="77">
        <v>30.518120063345485</v>
      </c>
      <c r="F42" s="50"/>
      <c r="G42" s="50"/>
      <c r="H42" s="50"/>
    </row>
    <row r="43" spans="1:8" ht="20.100000000000001" customHeight="1" x14ac:dyDescent="0.2">
      <c r="B43" s="19" t="s">
        <v>17</v>
      </c>
      <c r="C43" s="77">
        <v>23.356255047700003</v>
      </c>
      <c r="D43" s="77">
        <v>12.0293036506575</v>
      </c>
      <c r="E43" s="77">
        <v>18.322054426792221</v>
      </c>
      <c r="F43" s="50"/>
      <c r="G43" s="50"/>
      <c r="H43" s="50"/>
    </row>
    <row r="44" spans="1:8" ht="20.100000000000001" customHeight="1" x14ac:dyDescent="0.2">
      <c r="B44" s="63" t="s">
        <v>1</v>
      </c>
      <c r="C44" s="78">
        <v>98.420515075360441</v>
      </c>
      <c r="D44" s="78">
        <v>70.291904545408002</v>
      </c>
      <c r="E44" s="78">
        <v>96.376284658939454</v>
      </c>
      <c r="F44" s="49"/>
      <c r="G44" s="49"/>
      <c r="H44" s="49"/>
    </row>
    <row r="47" spans="1:8" ht="20.100000000000001" customHeight="1" x14ac:dyDescent="0.2">
      <c r="A47" s="15" t="s">
        <v>92</v>
      </c>
    </row>
  </sheetData>
  <mergeCells count="14">
    <mergeCell ref="B25:B27"/>
    <mergeCell ref="C25:E25"/>
    <mergeCell ref="C4:E4"/>
    <mergeCell ref="B4:B6"/>
    <mergeCell ref="F4:H4"/>
    <mergeCell ref="F25:H25"/>
    <mergeCell ref="I4:N4"/>
    <mergeCell ref="O4:T4"/>
    <mergeCell ref="I5:J5"/>
    <mergeCell ref="K5:L5"/>
    <mergeCell ref="M5:N5"/>
    <mergeCell ref="O5:P5"/>
    <mergeCell ref="Q5:R5"/>
    <mergeCell ref="S5:T5"/>
  </mergeCells>
  <conditionalFormatting sqref="I7:I8 I17:I23">
    <cfRule type="cellIs" dxfId="419" priority="192" operator="between">
      <formula>0.001</formula>
      <formula>0.1</formula>
    </cfRule>
  </conditionalFormatting>
  <conditionalFormatting sqref="I9:I16">
    <cfRule type="cellIs" dxfId="418" priority="191" operator="between">
      <formula>0.001</formula>
      <formula>0.1</formula>
    </cfRule>
  </conditionalFormatting>
  <conditionalFormatting sqref="K7:K8 K17:K23">
    <cfRule type="cellIs" dxfId="417" priority="184" operator="between">
      <formula>0.001</formula>
      <formula>0.1</formula>
    </cfRule>
  </conditionalFormatting>
  <conditionalFormatting sqref="K9:K16">
    <cfRule type="cellIs" dxfId="416" priority="183" operator="between">
      <formula>0.001</formula>
      <formula>0.1</formula>
    </cfRule>
  </conditionalFormatting>
  <conditionalFormatting sqref="M7:M8 M17:M23">
    <cfRule type="cellIs" dxfId="415" priority="176" operator="between">
      <formula>0.001</formula>
      <formula>0.1</formula>
    </cfRule>
  </conditionalFormatting>
  <conditionalFormatting sqref="M9:M16">
    <cfRule type="cellIs" dxfId="414" priority="175" operator="between">
      <formula>0.001</formula>
      <formula>0.1</formula>
    </cfRule>
  </conditionalFormatting>
  <conditionalFormatting sqref="O7:O8 O17:O23">
    <cfRule type="cellIs" dxfId="413" priority="216" operator="between">
      <formula>0.001</formula>
      <formula>0.1</formula>
    </cfRule>
  </conditionalFormatting>
  <conditionalFormatting sqref="O9:O16">
    <cfRule type="cellIs" dxfId="412" priority="215" operator="between">
      <formula>0.001</formula>
      <formula>0.1</formula>
    </cfRule>
  </conditionalFormatting>
  <conditionalFormatting sqref="P9:P16">
    <cfRule type="cellIs" dxfId="411" priority="213" operator="between">
      <formula>0.001</formula>
      <formula>0.1</formula>
    </cfRule>
  </conditionalFormatting>
  <conditionalFormatting sqref="P23">
    <cfRule type="cellIs" dxfId="410" priority="210" operator="between">
      <formula>0.001</formula>
      <formula>0.1</formula>
    </cfRule>
  </conditionalFormatting>
  <conditionalFormatting sqref="P18:P22">
    <cfRule type="cellIs" dxfId="409" priority="209" operator="between">
      <formula>0.001</formula>
      <formula>0.1</formula>
    </cfRule>
  </conditionalFormatting>
  <conditionalFormatting sqref="P8">
    <cfRule type="cellIs" dxfId="408" priority="214" operator="between">
      <formula>0.001</formula>
      <formula>0.1</formula>
    </cfRule>
  </conditionalFormatting>
  <conditionalFormatting sqref="P7">
    <cfRule type="cellIs" dxfId="407" priority="212" operator="between">
      <formula>0.001</formula>
      <formula>0.1</formula>
    </cfRule>
  </conditionalFormatting>
  <conditionalFormatting sqref="P17">
    <cfRule type="cellIs" dxfId="406" priority="211" operator="between">
      <formula>0.001</formula>
      <formula>0.1</formula>
    </cfRule>
  </conditionalFormatting>
  <conditionalFormatting sqref="Q7:Q8 Q17:Q23">
    <cfRule type="cellIs" dxfId="405" priority="208" operator="between">
      <formula>0.001</formula>
      <formula>0.1</formula>
    </cfRule>
  </conditionalFormatting>
  <conditionalFormatting sqref="Q9:Q16">
    <cfRule type="cellIs" dxfId="404" priority="207" operator="between">
      <formula>0.001</formula>
      <formula>0.1</formula>
    </cfRule>
  </conditionalFormatting>
  <conditionalFormatting sqref="R9:R16">
    <cfRule type="cellIs" dxfId="403" priority="205" operator="between">
      <formula>0.001</formula>
      <formula>0.1</formula>
    </cfRule>
  </conditionalFormatting>
  <conditionalFormatting sqref="R23">
    <cfRule type="cellIs" dxfId="402" priority="202" operator="between">
      <formula>0.001</formula>
      <formula>0.1</formula>
    </cfRule>
  </conditionalFormatting>
  <conditionalFormatting sqref="R18:R22">
    <cfRule type="cellIs" dxfId="401" priority="201" operator="between">
      <formula>0.001</formula>
      <formula>0.1</formula>
    </cfRule>
  </conditionalFormatting>
  <conditionalFormatting sqref="R8">
    <cfRule type="cellIs" dxfId="400" priority="206" operator="between">
      <formula>0.001</formula>
      <formula>0.1</formula>
    </cfRule>
  </conditionalFormatting>
  <conditionalFormatting sqref="R7">
    <cfRule type="cellIs" dxfId="399" priority="204" operator="between">
      <formula>0.001</formula>
      <formula>0.1</formula>
    </cfRule>
  </conditionalFormatting>
  <conditionalFormatting sqref="R17">
    <cfRule type="cellIs" dxfId="398" priority="203" operator="between">
      <formula>0.001</formula>
      <formula>0.1</formula>
    </cfRule>
  </conditionalFormatting>
  <conditionalFormatting sqref="S7:S8 S17:S23">
    <cfRule type="cellIs" dxfId="397" priority="200" operator="between">
      <formula>0.001</formula>
      <formula>0.1</formula>
    </cfRule>
  </conditionalFormatting>
  <conditionalFormatting sqref="S9:S16">
    <cfRule type="cellIs" dxfId="396" priority="199" operator="between">
      <formula>0.001</formula>
      <formula>0.1</formula>
    </cfRule>
  </conditionalFormatting>
  <conditionalFormatting sqref="T9:T16">
    <cfRule type="cellIs" dxfId="395" priority="197" operator="between">
      <formula>0.001</formula>
      <formula>0.1</formula>
    </cfRule>
  </conditionalFormatting>
  <conditionalFormatting sqref="T23">
    <cfRule type="cellIs" dxfId="394" priority="194" operator="between">
      <formula>0.001</formula>
      <formula>0.1</formula>
    </cfRule>
  </conditionalFormatting>
  <conditionalFormatting sqref="T18:T22">
    <cfRule type="cellIs" dxfId="393" priority="193" operator="between">
      <formula>0.001</formula>
      <formula>0.1</formula>
    </cfRule>
  </conditionalFormatting>
  <conditionalFormatting sqref="T8">
    <cfRule type="cellIs" dxfId="392" priority="198" operator="between">
      <formula>0.001</formula>
      <formula>0.1</formula>
    </cfRule>
  </conditionalFormatting>
  <conditionalFormatting sqref="T7">
    <cfRule type="cellIs" dxfId="391" priority="196" operator="between">
      <formula>0.001</formula>
      <formula>0.1</formula>
    </cfRule>
  </conditionalFormatting>
  <conditionalFormatting sqref="T17">
    <cfRule type="cellIs" dxfId="390" priority="195" operator="between">
      <formula>0.001</formula>
      <formula>0.1</formula>
    </cfRule>
  </conditionalFormatting>
  <conditionalFormatting sqref="J9:J16">
    <cfRule type="cellIs" dxfId="389" priority="189" operator="between">
      <formula>0.001</formula>
      <formula>0.1</formula>
    </cfRule>
  </conditionalFormatting>
  <conditionalFormatting sqref="J23">
    <cfRule type="cellIs" dxfId="388" priority="186" operator="between">
      <formula>0.001</formula>
      <formula>0.1</formula>
    </cfRule>
  </conditionalFormatting>
  <conditionalFormatting sqref="J18:J22">
    <cfRule type="cellIs" dxfId="387" priority="185" operator="between">
      <formula>0.001</formula>
      <formula>0.1</formula>
    </cfRule>
  </conditionalFormatting>
  <conditionalFormatting sqref="J8">
    <cfRule type="cellIs" dxfId="386" priority="190" operator="between">
      <formula>0.001</formula>
      <formula>0.1</formula>
    </cfRule>
  </conditionalFormatting>
  <conditionalFormatting sqref="J7">
    <cfRule type="cellIs" dxfId="385" priority="188" operator="between">
      <formula>0.001</formula>
      <formula>0.1</formula>
    </cfRule>
  </conditionalFormatting>
  <conditionalFormatting sqref="J17">
    <cfRule type="cellIs" dxfId="384" priority="187" operator="between">
      <formula>0.001</formula>
      <formula>0.1</formula>
    </cfRule>
  </conditionalFormatting>
  <conditionalFormatting sqref="L9:L16">
    <cfRule type="cellIs" dxfId="383" priority="181" operator="between">
      <formula>0.001</formula>
      <formula>0.1</formula>
    </cfRule>
  </conditionalFormatting>
  <conditionalFormatting sqref="L23">
    <cfRule type="cellIs" dxfId="382" priority="178" operator="between">
      <formula>0.001</formula>
      <formula>0.1</formula>
    </cfRule>
  </conditionalFormatting>
  <conditionalFormatting sqref="L18:L22">
    <cfRule type="cellIs" dxfId="381" priority="177" operator="between">
      <formula>0.001</formula>
      <formula>0.1</formula>
    </cfRule>
  </conditionalFormatting>
  <conditionalFormatting sqref="L8">
    <cfRule type="cellIs" dxfId="380" priority="182" operator="between">
      <formula>0.001</formula>
      <formula>0.1</formula>
    </cfRule>
  </conditionalFormatting>
  <conditionalFormatting sqref="L7">
    <cfRule type="cellIs" dxfId="379" priority="180" operator="between">
      <formula>0.001</formula>
      <formula>0.1</formula>
    </cfRule>
  </conditionalFormatting>
  <conditionalFormatting sqref="L17">
    <cfRule type="cellIs" dxfId="378" priority="179" operator="between">
      <formula>0.001</formula>
      <formula>0.1</formula>
    </cfRule>
  </conditionalFormatting>
  <conditionalFormatting sqref="N9:N16">
    <cfRule type="cellIs" dxfId="377" priority="173" operator="between">
      <formula>0.001</formula>
      <formula>0.1</formula>
    </cfRule>
  </conditionalFormatting>
  <conditionalFormatting sqref="N23">
    <cfRule type="cellIs" dxfId="376" priority="170" operator="between">
      <formula>0.001</formula>
      <formula>0.1</formula>
    </cfRule>
  </conditionalFormatting>
  <conditionalFormatting sqref="N18:N22">
    <cfRule type="cellIs" dxfId="375" priority="169" operator="between">
      <formula>0.001</formula>
      <formula>0.1</formula>
    </cfRule>
  </conditionalFormatting>
  <conditionalFormatting sqref="N8">
    <cfRule type="cellIs" dxfId="374" priority="174" operator="between">
      <formula>0.001</formula>
      <formula>0.1</formula>
    </cfRule>
  </conditionalFormatting>
  <conditionalFormatting sqref="N7">
    <cfRule type="cellIs" dxfId="373" priority="172" operator="between">
      <formula>0.001</formula>
      <formula>0.1</formula>
    </cfRule>
  </conditionalFormatting>
  <conditionalFormatting sqref="N17">
    <cfRule type="cellIs" dxfId="372" priority="171" operator="between">
      <formula>0.001</formula>
      <formula>0.1</formula>
    </cfRule>
  </conditionalFormatting>
  <conditionalFormatting sqref="C29">
    <cfRule type="cellIs" dxfId="371" priority="18" operator="between">
      <formula>0.001</formula>
      <formula>0.1</formula>
    </cfRule>
  </conditionalFormatting>
  <conditionalFormatting sqref="D29">
    <cfRule type="cellIs" dxfId="370" priority="17" operator="between">
      <formula>0.001</formula>
      <formula>0.1</formula>
    </cfRule>
  </conditionalFormatting>
  <conditionalFormatting sqref="D28">
    <cfRule type="cellIs" dxfId="369" priority="14" operator="between">
      <formula>0.001</formula>
      <formula>0.1</formula>
    </cfRule>
  </conditionalFormatting>
  <conditionalFormatting sqref="E28">
    <cfRule type="cellIs" dxfId="368" priority="13" operator="between">
      <formula>0.001</formula>
      <formula>0.1</formula>
    </cfRule>
  </conditionalFormatting>
  <conditionalFormatting sqref="C38">
    <cfRule type="cellIs" dxfId="367" priority="24" operator="between">
      <formula>0.001</formula>
      <formula>0.1</formula>
    </cfRule>
  </conditionalFormatting>
  <conditionalFormatting sqref="C30:C37">
    <cfRule type="cellIs" dxfId="366" priority="23" operator="between">
      <formula>0.001</formula>
      <formula>0.1</formula>
    </cfRule>
  </conditionalFormatting>
  <conditionalFormatting sqref="D38">
    <cfRule type="cellIs" dxfId="365" priority="22" operator="between">
      <formula>0.001</formula>
      <formula>0.1</formula>
    </cfRule>
  </conditionalFormatting>
  <conditionalFormatting sqref="D30:D37">
    <cfRule type="cellIs" dxfId="364" priority="21" operator="between">
      <formula>0.001</formula>
      <formula>0.1</formula>
    </cfRule>
  </conditionalFormatting>
  <conditionalFormatting sqref="E38">
    <cfRule type="cellIs" dxfId="363" priority="20" operator="between">
      <formula>0.001</formula>
      <formula>0.1</formula>
    </cfRule>
  </conditionalFormatting>
  <conditionalFormatting sqref="E30:E37">
    <cfRule type="cellIs" dxfId="362" priority="19" operator="between">
      <formula>0.001</formula>
      <formula>0.1</formula>
    </cfRule>
  </conditionalFormatting>
  <conditionalFormatting sqref="E29">
    <cfRule type="cellIs" dxfId="361" priority="16" operator="between">
      <formula>0.001</formula>
      <formula>0.1</formula>
    </cfRule>
  </conditionalFormatting>
  <conditionalFormatting sqref="C28">
    <cfRule type="cellIs" dxfId="360" priority="15" operator="between">
      <formula>0.001</formula>
      <formula>0.1</formula>
    </cfRule>
  </conditionalFormatting>
  <conditionalFormatting sqref="F18:F22">
    <cfRule type="cellIs" dxfId="359" priority="48" operator="between">
      <formula>0.001</formula>
      <formula>0.1</formula>
    </cfRule>
  </conditionalFormatting>
  <conditionalFormatting sqref="G18:G22">
    <cfRule type="cellIs" dxfId="358" priority="47" operator="between">
      <formula>0.001</formula>
      <formula>0.1</formula>
    </cfRule>
  </conditionalFormatting>
  <conditionalFormatting sqref="H18:H22">
    <cfRule type="cellIs" dxfId="357" priority="46" operator="between">
      <formula>0.001</formula>
      <formula>0.1</formula>
    </cfRule>
  </conditionalFormatting>
  <conditionalFormatting sqref="F23">
    <cfRule type="cellIs" dxfId="356" priority="45" operator="between">
      <formula>0.001</formula>
      <formula>0.1</formula>
    </cfRule>
  </conditionalFormatting>
  <conditionalFormatting sqref="G23">
    <cfRule type="cellIs" dxfId="355" priority="44" operator="between">
      <formula>0.001</formula>
      <formula>0.1</formula>
    </cfRule>
  </conditionalFormatting>
  <conditionalFormatting sqref="H23">
    <cfRule type="cellIs" dxfId="354" priority="43" operator="between">
      <formula>0.001</formula>
      <formula>0.1</formula>
    </cfRule>
  </conditionalFormatting>
  <conditionalFormatting sqref="F28:F29 F38:F44">
    <cfRule type="cellIs" dxfId="353" priority="84" operator="between">
      <formula>0.001</formula>
      <formula>0.1</formula>
    </cfRule>
  </conditionalFormatting>
  <conditionalFormatting sqref="F30:F37">
    <cfRule type="cellIs" dxfId="352" priority="83" operator="between">
      <formula>0.001</formula>
      <formula>0.1</formula>
    </cfRule>
  </conditionalFormatting>
  <conditionalFormatting sqref="G28:G29 G38:G44">
    <cfRule type="cellIs" dxfId="351" priority="82" operator="between">
      <formula>0.001</formula>
      <formula>0.1</formula>
    </cfRule>
  </conditionalFormatting>
  <conditionalFormatting sqref="G30:G37">
    <cfRule type="cellIs" dxfId="350" priority="81" operator="between">
      <formula>0.001</formula>
      <formula>0.1</formula>
    </cfRule>
  </conditionalFormatting>
  <conditionalFormatting sqref="H28:H29 H38:H44">
    <cfRule type="cellIs" dxfId="349" priority="80" operator="between">
      <formula>0.001</formula>
      <formula>0.1</formula>
    </cfRule>
  </conditionalFormatting>
  <conditionalFormatting sqref="H30:H37">
    <cfRule type="cellIs" dxfId="348" priority="79" operator="between">
      <formula>0.001</formula>
      <formula>0.1</formula>
    </cfRule>
  </conditionalFormatting>
  <conditionalFormatting sqref="C17">
    <cfRule type="cellIs" dxfId="347" priority="78" operator="between">
      <formula>0.001</formula>
      <formula>0.1</formula>
    </cfRule>
  </conditionalFormatting>
  <conditionalFormatting sqref="C9:C16">
    <cfRule type="cellIs" dxfId="346" priority="77" operator="between">
      <formula>0.001</formula>
      <formula>0.1</formula>
    </cfRule>
  </conditionalFormatting>
  <conditionalFormatting sqref="D17">
    <cfRule type="cellIs" dxfId="345" priority="76" operator="between">
      <formula>0.001</formula>
      <formula>0.1</formula>
    </cfRule>
  </conditionalFormatting>
  <conditionalFormatting sqref="D9:D16">
    <cfRule type="cellIs" dxfId="344" priority="75" operator="between">
      <formula>0.001</formula>
      <formula>0.1</formula>
    </cfRule>
  </conditionalFormatting>
  <conditionalFormatting sqref="E17">
    <cfRule type="cellIs" dxfId="343" priority="74" operator="between">
      <formula>0.001</formula>
      <formula>0.1</formula>
    </cfRule>
  </conditionalFormatting>
  <conditionalFormatting sqref="E9:E16">
    <cfRule type="cellIs" dxfId="342" priority="73" operator="between">
      <formula>0.001</formula>
      <formula>0.1</formula>
    </cfRule>
  </conditionalFormatting>
  <conditionalFormatting sqref="C8">
    <cfRule type="cellIs" dxfId="341" priority="72" operator="between">
      <formula>0.001</formula>
      <formula>0.1</formula>
    </cfRule>
  </conditionalFormatting>
  <conditionalFormatting sqref="D8">
    <cfRule type="cellIs" dxfId="340" priority="71" operator="between">
      <formula>0.001</formula>
      <formula>0.1</formula>
    </cfRule>
  </conditionalFormatting>
  <conditionalFormatting sqref="E8">
    <cfRule type="cellIs" dxfId="339" priority="70" operator="between">
      <formula>0.001</formula>
      <formula>0.1</formula>
    </cfRule>
  </conditionalFormatting>
  <conditionalFormatting sqref="C7">
    <cfRule type="cellIs" dxfId="338" priority="69" operator="between">
      <formula>0.001</formula>
      <formula>0.1</formula>
    </cfRule>
  </conditionalFormatting>
  <conditionalFormatting sqref="D7">
    <cfRule type="cellIs" dxfId="337" priority="68" operator="between">
      <formula>0.001</formula>
      <formula>0.1</formula>
    </cfRule>
  </conditionalFormatting>
  <conditionalFormatting sqref="E7">
    <cfRule type="cellIs" dxfId="336" priority="67" operator="between">
      <formula>0.001</formula>
      <formula>0.1</formula>
    </cfRule>
  </conditionalFormatting>
  <conditionalFormatting sqref="C18:C22">
    <cfRule type="cellIs" dxfId="335" priority="66" operator="between">
      <formula>0.001</formula>
      <formula>0.1</formula>
    </cfRule>
  </conditionalFormatting>
  <conditionalFormatting sqref="D18:D22">
    <cfRule type="cellIs" dxfId="334" priority="65" operator="between">
      <formula>0.001</formula>
      <formula>0.1</formula>
    </cfRule>
  </conditionalFormatting>
  <conditionalFormatting sqref="E18:E22">
    <cfRule type="cellIs" dxfId="333" priority="64" operator="between">
      <formula>0.001</formula>
      <formula>0.1</formula>
    </cfRule>
  </conditionalFormatting>
  <conditionalFormatting sqref="C23">
    <cfRule type="cellIs" dxfId="332" priority="63" operator="between">
      <formula>0.001</formula>
      <formula>0.1</formula>
    </cfRule>
  </conditionalFormatting>
  <conditionalFormatting sqref="D23">
    <cfRule type="cellIs" dxfId="331" priority="62" operator="between">
      <formula>0.001</formula>
      <formula>0.1</formula>
    </cfRule>
  </conditionalFormatting>
  <conditionalFormatting sqref="E23">
    <cfRule type="cellIs" dxfId="330" priority="61" operator="between">
      <formula>0.001</formula>
      <formula>0.1</formula>
    </cfRule>
  </conditionalFormatting>
  <conditionalFormatting sqref="F17">
    <cfRule type="cellIs" dxfId="329" priority="60" operator="between">
      <formula>0.001</formula>
      <formula>0.1</formula>
    </cfRule>
  </conditionalFormatting>
  <conditionalFormatting sqref="F9:F16">
    <cfRule type="cellIs" dxfId="328" priority="59" operator="between">
      <formula>0.001</formula>
      <formula>0.1</formula>
    </cfRule>
  </conditionalFormatting>
  <conditionalFormatting sqref="G17">
    <cfRule type="cellIs" dxfId="327" priority="58" operator="between">
      <formula>0.001</formula>
      <formula>0.1</formula>
    </cfRule>
  </conditionalFormatting>
  <conditionalFormatting sqref="G9:G16">
    <cfRule type="cellIs" dxfId="326" priority="57" operator="between">
      <formula>0.001</formula>
      <formula>0.1</formula>
    </cfRule>
  </conditionalFormatting>
  <conditionalFormatting sqref="H17">
    <cfRule type="cellIs" dxfId="325" priority="56" operator="between">
      <formula>0.001</formula>
      <formula>0.1</formula>
    </cfRule>
  </conditionalFormatting>
  <conditionalFormatting sqref="H9:H16">
    <cfRule type="cellIs" dxfId="324" priority="55" operator="between">
      <formula>0.001</formula>
      <formula>0.1</formula>
    </cfRule>
  </conditionalFormatting>
  <conditionalFormatting sqref="F8">
    <cfRule type="cellIs" dxfId="323" priority="54" operator="between">
      <formula>0.001</formula>
      <formula>0.1</formula>
    </cfRule>
  </conditionalFormatting>
  <conditionalFormatting sqref="G8">
    <cfRule type="cellIs" dxfId="322" priority="53" operator="between">
      <formula>0.001</formula>
      <formula>0.1</formula>
    </cfRule>
  </conditionalFormatting>
  <conditionalFormatting sqref="H8">
    <cfRule type="cellIs" dxfId="321" priority="52" operator="between">
      <formula>0.001</formula>
      <formula>0.1</formula>
    </cfRule>
  </conditionalFormatting>
  <conditionalFormatting sqref="F7">
    <cfRule type="cellIs" dxfId="320" priority="51" operator="between">
      <formula>0.001</formula>
      <formula>0.1</formula>
    </cfRule>
  </conditionalFormatting>
  <conditionalFormatting sqref="G7">
    <cfRule type="cellIs" dxfId="319" priority="50" operator="between">
      <formula>0.001</formula>
      <formula>0.1</formula>
    </cfRule>
  </conditionalFormatting>
  <conditionalFormatting sqref="H7">
    <cfRule type="cellIs" dxfId="318" priority="49" operator="between">
      <formula>0.001</formula>
      <formula>0.1</formula>
    </cfRule>
  </conditionalFormatting>
  <conditionalFormatting sqref="C39:C43">
    <cfRule type="cellIs" dxfId="317" priority="12" operator="between">
      <formula>0.001</formula>
      <formula>0.1</formula>
    </cfRule>
  </conditionalFormatting>
  <conditionalFormatting sqref="D39:D43">
    <cfRule type="cellIs" dxfId="316" priority="11" operator="between">
      <formula>0.001</formula>
      <formula>0.1</formula>
    </cfRule>
  </conditionalFormatting>
  <conditionalFormatting sqref="E39:E43">
    <cfRule type="cellIs" dxfId="315" priority="10" operator="between">
      <formula>0.001</formula>
      <formula>0.1</formula>
    </cfRule>
  </conditionalFormatting>
  <conditionalFormatting sqref="C44">
    <cfRule type="cellIs" dxfId="314" priority="3" operator="between">
      <formula>0.001</formula>
      <formula>0.1</formula>
    </cfRule>
  </conditionalFormatting>
  <conditionalFormatting sqref="D44">
    <cfRule type="cellIs" dxfId="313" priority="2" operator="between">
      <formula>0.001</formula>
      <formula>0.1</formula>
    </cfRule>
  </conditionalFormatting>
  <conditionalFormatting sqref="E44">
    <cfRule type="cellIs" dxfId="312" priority="1" operator="between">
      <formula>0.001</formula>
      <formula>0.1</formula>
    </cfRule>
  </conditionalFormatting>
  <hyperlinks>
    <hyperlink ref="A47" location="Index!A1" display="Return to Index tab"/>
  </hyperlink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AJ25"/>
  <sheetViews>
    <sheetView showGridLines="0" zoomScale="70" zoomScaleNormal="70" workbookViewId="0">
      <selection activeCell="A2" sqref="A2"/>
    </sheetView>
  </sheetViews>
  <sheetFormatPr defaultColWidth="9.140625" defaultRowHeight="20.100000000000001" customHeight="1" x14ac:dyDescent="0.2"/>
  <cols>
    <col min="1" max="1" width="15.7109375" style="1" customWidth="1"/>
    <col min="2" max="2" width="34.7109375" style="1" customWidth="1"/>
    <col min="3" max="4" width="7.7109375" style="1" customWidth="1"/>
    <col min="5" max="5" width="14.28515625" style="1" customWidth="1"/>
    <col min="6" max="6" width="13.7109375" style="1" customWidth="1"/>
    <col min="7" max="7" width="14.28515625" style="1" customWidth="1"/>
    <col min="8" max="8" width="13.7109375" style="1" customWidth="1"/>
    <col min="9" max="9" width="7.7109375" style="1" customWidth="1"/>
    <col min="10" max="11" width="8.28515625" style="1" customWidth="1"/>
    <col min="12" max="24" width="11.7109375" style="1" customWidth="1"/>
    <col min="25" max="25" width="9.140625" style="1"/>
    <col min="26" max="26" width="11.7109375" style="1" customWidth="1"/>
    <col min="27" max="28" width="9.140625" style="1"/>
    <col min="29" max="29" width="10.140625" style="1" bestFit="1" customWidth="1"/>
    <col min="30" max="30" width="9.140625" style="1"/>
    <col min="31" max="32" width="10.140625" style="1" bestFit="1" customWidth="1"/>
    <col min="33" max="16384" width="9.140625" style="1"/>
  </cols>
  <sheetData>
    <row r="1" spans="1:36" ht="20.100000000000001" customHeight="1" x14ac:dyDescent="0.3">
      <c r="A1" s="16"/>
    </row>
    <row r="2" spans="1:36" ht="20.100000000000001" customHeight="1" x14ac:dyDescent="0.3">
      <c r="A2" s="4" t="s">
        <v>33</v>
      </c>
      <c r="B2" s="3" t="s">
        <v>157</v>
      </c>
      <c r="C2" s="3"/>
    </row>
    <row r="4" spans="1:36" ht="65.099999999999994" customHeight="1" x14ac:dyDescent="0.2">
      <c r="B4" s="120" t="s">
        <v>39</v>
      </c>
      <c r="C4" s="120" t="s">
        <v>139</v>
      </c>
      <c r="D4" s="120"/>
      <c r="E4" s="122" t="s">
        <v>27</v>
      </c>
      <c r="F4" s="123"/>
      <c r="G4" s="122" t="s">
        <v>140</v>
      </c>
      <c r="H4" s="123"/>
      <c r="I4" s="124"/>
      <c r="J4" s="120" t="s">
        <v>145</v>
      </c>
      <c r="K4" s="120"/>
      <c r="Z4" s="85"/>
      <c r="AA4" s="85"/>
      <c r="AB4" s="85"/>
      <c r="AC4" s="85" t="str">
        <f>E4</f>
        <v>NFI woodland</v>
      </c>
      <c r="AD4" s="85" t="str">
        <f>G4</f>
        <v>Tree cover outside woodland</v>
      </c>
      <c r="AE4" s="85"/>
      <c r="AF4" s="85" t="str">
        <f>E4</f>
        <v>NFI woodland</v>
      </c>
      <c r="AG4" s="85" t="str">
        <f>G4</f>
        <v>Tree cover outside woodland</v>
      </c>
      <c r="AH4" s="85"/>
      <c r="AI4" s="85"/>
      <c r="AJ4" s="85"/>
    </row>
    <row r="5" spans="1:36" ht="39.950000000000003" customHeight="1" x14ac:dyDescent="0.2">
      <c r="B5" s="120"/>
      <c r="C5" s="120" t="s">
        <v>34</v>
      </c>
      <c r="D5" s="120"/>
      <c r="E5" s="72" t="s">
        <v>34</v>
      </c>
      <c r="F5" s="72" t="s">
        <v>23</v>
      </c>
      <c r="G5" s="74" t="s">
        <v>34</v>
      </c>
      <c r="H5" s="72" t="s">
        <v>23</v>
      </c>
      <c r="I5" s="74" t="s">
        <v>35</v>
      </c>
      <c r="J5" s="120" t="s">
        <v>60</v>
      </c>
      <c r="K5" s="121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</row>
    <row r="6" spans="1:36" ht="20.100000000000001" customHeight="1" x14ac:dyDescent="0.3">
      <c r="B6" s="60" t="s">
        <v>3</v>
      </c>
      <c r="C6" s="126">
        <v>22895.404710000003</v>
      </c>
      <c r="D6" s="126"/>
      <c r="E6" s="76">
        <v>3074.5946465887587</v>
      </c>
      <c r="F6" s="76">
        <v>13.428872236732605</v>
      </c>
      <c r="G6" s="76">
        <v>742.265956453596</v>
      </c>
      <c r="H6" s="76">
        <v>3.2419866163335267</v>
      </c>
      <c r="I6" s="27">
        <v>4.9150787131098603</v>
      </c>
      <c r="J6" s="126">
        <v>16.670858853066125</v>
      </c>
      <c r="K6" s="126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</row>
    <row r="7" spans="1:36" ht="20.100000000000001" customHeight="1" x14ac:dyDescent="0.3">
      <c r="B7" s="61" t="s">
        <v>0</v>
      </c>
      <c r="C7" s="126">
        <v>13030.75462</v>
      </c>
      <c r="D7" s="126"/>
      <c r="E7" s="76">
        <v>1336.376781183827</v>
      </c>
      <c r="F7" s="76">
        <v>10.255559406611152</v>
      </c>
      <c r="G7" s="76">
        <v>565.04473995971193</v>
      </c>
      <c r="H7" s="76">
        <v>4.3362395842560337</v>
      </c>
      <c r="I7" s="27">
        <v>4.6804247814649989</v>
      </c>
      <c r="J7" s="126">
        <v>14.591798990867183</v>
      </c>
      <c r="K7" s="126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</row>
    <row r="8" spans="1:36" ht="20.100000000000001" customHeight="1" x14ac:dyDescent="0.3">
      <c r="B8" s="19" t="s">
        <v>7</v>
      </c>
      <c r="C8" s="125">
        <v>1410.53451</v>
      </c>
      <c r="D8" s="125"/>
      <c r="E8" s="75">
        <v>120.03847113191911</v>
      </c>
      <c r="F8" s="75">
        <v>8.5100697842493123</v>
      </c>
      <c r="G8" s="75">
        <v>51.387565271913502</v>
      </c>
      <c r="H8" s="75">
        <v>3.6431271200811319</v>
      </c>
      <c r="I8" s="2">
        <v>5.9804626708745552</v>
      </c>
      <c r="J8" s="125">
        <v>12.153267799440979</v>
      </c>
      <c r="K8" s="12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</row>
    <row r="9" spans="1:36" ht="20.100000000000001" customHeight="1" x14ac:dyDescent="0.3">
      <c r="B9" s="19" t="s">
        <v>8</v>
      </c>
      <c r="C9" s="125">
        <v>857.44017000000008</v>
      </c>
      <c r="D9" s="125"/>
      <c r="E9" s="75">
        <v>117.02441920594438</v>
      </c>
      <c r="F9" s="75">
        <v>13.648114854001344</v>
      </c>
      <c r="G9" s="75">
        <v>21.438452136433639</v>
      </c>
      <c r="H9" s="75">
        <v>2.5002854877248915</v>
      </c>
      <c r="I9" s="2">
        <v>9.0994243387077525</v>
      </c>
      <c r="J9" s="125">
        <v>16.148400341726237</v>
      </c>
      <c r="K9" s="12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</row>
    <row r="10" spans="1:36" ht="20.100000000000001" customHeight="1" x14ac:dyDescent="0.3">
      <c r="B10" s="19" t="s">
        <v>24</v>
      </c>
      <c r="C10" s="125">
        <v>1540.5402099999999</v>
      </c>
      <c r="D10" s="125"/>
      <c r="E10" s="75">
        <v>117.23653215511114</v>
      </c>
      <c r="F10" s="75">
        <v>7.6101572288795465</v>
      </c>
      <c r="G10" s="75">
        <v>43.9013409194974</v>
      </c>
      <c r="H10" s="75">
        <v>2.8497367763933537</v>
      </c>
      <c r="I10" s="2">
        <v>7.6399441819328224</v>
      </c>
      <c r="J10" s="125">
        <v>10.459829092978271</v>
      </c>
      <c r="K10" s="125"/>
      <c r="Z10" s="85">
        <v>1</v>
      </c>
      <c r="AA10" s="85">
        <v>1</v>
      </c>
      <c r="AB10" s="85" t="str">
        <f>INDEX(B$8:B$15,MATCH(AA10,Z$10:Z$17,0))</f>
        <v>North West England</v>
      </c>
      <c r="AC10" s="85">
        <f>VLOOKUP($AB10,B$8:F$21,5,FALSE)</f>
        <v>8.5100697842493123</v>
      </c>
      <c r="AD10" s="85">
        <f>VLOOKUP($AB10,B$8:H$21,7,FALSE)</f>
        <v>3.6431271200811319</v>
      </c>
      <c r="AE10" s="85"/>
      <c r="AF10" s="85"/>
      <c r="AG10" s="85"/>
      <c r="AH10" s="85">
        <v>0</v>
      </c>
      <c r="AI10" s="85"/>
      <c r="AJ10" s="85"/>
    </row>
    <row r="11" spans="1:36" ht="20.100000000000001" customHeight="1" x14ac:dyDescent="0.3">
      <c r="B11" s="19" t="s">
        <v>9</v>
      </c>
      <c r="C11" s="125">
        <v>1562.3469399999999</v>
      </c>
      <c r="D11" s="125"/>
      <c r="E11" s="75">
        <v>100.90394617169031</v>
      </c>
      <c r="F11" s="75">
        <v>6.4584852178665457</v>
      </c>
      <c r="G11" s="75">
        <v>56.969541110080399</v>
      </c>
      <c r="H11" s="75">
        <v>3.6464078273216578</v>
      </c>
      <c r="I11" s="2">
        <v>6.2466250746222025</v>
      </c>
      <c r="J11" s="125">
        <v>10.104893045188204</v>
      </c>
      <c r="K11" s="125"/>
      <c r="Z11" s="85">
        <v>2</v>
      </c>
      <c r="AA11" s="85">
        <v>2</v>
      </c>
      <c r="AB11" s="85" t="str">
        <f t="shared" ref="AB11:AB17" si="0">INDEX(B$8:B$15,MATCH(AA11,Z$10:Z$17,0))</f>
        <v>North East England</v>
      </c>
      <c r="AC11" s="85">
        <f t="shared" ref="AC11:AC22" si="1">VLOOKUP($AB11,B$8:F$21,5,FALSE)</f>
        <v>13.648114854001344</v>
      </c>
      <c r="AD11" s="85">
        <f t="shared" ref="AD11:AD22" si="2">VLOOKUP($AB11,B$8:H$21,7,FALSE)</f>
        <v>2.5002854877248915</v>
      </c>
      <c r="AE11" s="85"/>
      <c r="AF11" s="85"/>
      <c r="AG11" s="85"/>
      <c r="AH11" s="85">
        <v>0</v>
      </c>
      <c r="AI11" s="85"/>
      <c r="AJ11" s="85"/>
    </row>
    <row r="12" spans="1:36" ht="20.100000000000001" customHeight="1" x14ac:dyDescent="0.3">
      <c r="B12" s="19" t="s">
        <v>18</v>
      </c>
      <c r="C12" s="125">
        <v>1911.86058</v>
      </c>
      <c r="D12" s="125"/>
      <c r="E12" s="75">
        <v>156.37960438505084</v>
      </c>
      <c r="F12" s="75">
        <v>8.1794460339284161</v>
      </c>
      <c r="G12" s="75">
        <v>80.423111325101701</v>
      </c>
      <c r="H12" s="75">
        <v>4.2065364057614341</v>
      </c>
      <c r="I12" s="2">
        <v>5.850570771272225</v>
      </c>
      <c r="J12" s="125">
        <v>12.385982439689851</v>
      </c>
      <c r="K12" s="125"/>
      <c r="Z12" s="85">
        <v>3</v>
      </c>
      <c r="AA12" s="85">
        <v>3</v>
      </c>
      <c r="AB12" s="85" t="str">
        <f t="shared" si="0"/>
        <v>Yorkshire and the Humber</v>
      </c>
      <c r="AC12" s="85">
        <f t="shared" si="1"/>
        <v>7.6101572288795465</v>
      </c>
      <c r="AD12" s="85">
        <f t="shared" si="2"/>
        <v>2.8497367763933537</v>
      </c>
      <c r="AE12" s="85"/>
      <c r="AF12" s="85"/>
      <c r="AG12" s="85"/>
      <c r="AH12" s="85">
        <v>0</v>
      </c>
      <c r="AI12" s="85"/>
      <c r="AJ12" s="85"/>
    </row>
    <row r="13" spans="1:36" ht="20.100000000000001" customHeight="1" x14ac:dyDescent="0.3">
      <c r="B13" s="19" t="s">
        <v>12</v>
      </c>
      <c r="C13" s="125">
        <v>2064.4635699999999</v>
      </c>
      <c r="D13" s="125"/>
      <c r="E13" s="75">
        <v>332.88530607162681</v>
      </c>
      <c r="F13" s="75">
        <v>16.124494077249654</v>
      </c>
      <c r="G13" s="75">
        <v>123.76341302929831</v>
      </c>
      <c r="H13" s="75">
        <v>5.9949429395500697</v>
      </c>
      <c r="I13" s="2">
        <v>6.4741465718638658</v>
      </c>
      <c r="J13" s="125">
        <v>22.119485455532896</v>
      </c>
      <c r="K13" s="125"/>
      <c r="Z13" s="85">
        <v>4</v>
      </c>
      <c r="AA13" s="85">
        <v>4</v>
      </c>
      <c r="AB13" s="85" t="str">
        <f t="shared" si="0"/>
        <v>East Midlands</v>
      </c>
      <c r="AC13" s="85">
        <f t="shared" si="1"/>
        <v>6.4584852178665457</v>
      </c>
      <c r="AD13" s="85">
        <f t="shared" si="2"/>
        <v>3.6464078273216578</v>
      </c>
      <c r="AE13" s="85"/>
      <c r="AF13" s="85"/>
      <c r="AG13" s="85"/>
      <c r="AH13" s="85">
        <v>0</v>
      </c>
      <c r="AI13" s="85"/>
      <c r="AJ13" s="85"/>
    </row>
    <row r="14" spans="1:36" ht="20.100000000000001" customHeight="1" x14ac:dyDescent="0.3">
      <c r="B14" s="19" t="s">
        <v>5</v>
      </c>
      <c r="C14" s="125">
        <v>2383.74179</v>
      </c>
      <c r="D14" s="125"/>
      <c r="E14" s="75">
        <v>265.73464588274072</v>
      </c>
      <c r="F14" s="75">
        <v>11.147794907884744</v>
      </c>
      <c r="G14" s="75">
        <v>112.97612290055559</v>
      </c>
      <c r="H14" s="75">
        <v>4.7394446569045376</v>
      </c>
      <c r="I14" s="2">
        <v>7.3090524816321221</v>
      </c>
      <c r="J14" s="125">
        <v>15.887239564789285</v>
      </c>
      <c r="K14" s="125"/>
      <c r="Z14" s="85">
        <v>5</v>
      </c>
      <c r="AA14" s="85">
        <v>5</v>
      </c>
      <c r="AB14" s="85" t="str">
        <f t="shared" si="0"/>
        <v>East England</v>
      </c>
      <c r="AC14" s="85">
        <f t="shared" si="1"/>
        <v>8.1794460339284161</v>
      </c>
      <c r="AD14" s="85">
        <f t="shared" si="2"/>
        <v>4.2065364057614341</v>
      </c>
      <c r="AE14" s="85"/>
      <c r="AF14" s="85"/>
      <c r="AG14" s="85"/>
      <c r="AH14" s="85">
        <v>0</v>
      </c>
      <c r="AI14" s="85"/>
      <c r="AJ14" s="85"/>
    </row>
    <row r="15" spans="1:36" ht="20.100000000000001" customHeight="1" x14ac:dyDescent="0.3">
      <c r="B15" s="19" t="s">
        <v>6</v>
      </c>
      <c r="C15" s="125">
        <v>1299.8268400000002</v>
      </c>
      <c r="D15" s="125"/>
      <c r="E15" s="75">
        <v>126.17485617974394</v>
      </c>
      <c r="F15" s="75">
        <v>9.7070511468853748</v>
      </c>
      <c r="G15" s="75">
        <v>74.185193266831504</v>
      </c>
      <c r="H15" s="75">
        <v>5.7073135423816526</v>
      </c>
      <c r="I15" s="2">
        <v>7.7607760238566916</v>
      </c>
      <c r="J15" s="125">
        <v>15.41436468926703</v>
      </c>
      <c r="K15" s="125"/>
      <c r="Z15" s="85">
        <v>6</v>
      </c>
      <c r="AA15" s="85">
        <v>6</v>
      </c>
      <c r="AB15" s="85" t="str">
        <f t="shared" si="0"/>
        <v>South East and London</v>
      </c>
      <c r="AC15" s="85">
        <f t="shared" si="1"/>
        <v>16.124494077249654</v>
      </c>
      <c r="AD15" s="85">
        <f t="shared" si="2"/>
        <v>5.9949429395500697</v>
      </c>
      <c r="AE15" s="85"/>
      <c r="AF15" s="85"/>
      <c r="AG15" s="85"/>
      <c r="AH15" s="85">
        <v>0</v>
      </c>
      <c r="AI15" s="85"/>
      <c r="AJ15" s="85"/>
    </row>
    <row r="16" spans="1:36" ht="20.100000000000001" customHeight="1" x14ac:dyDescent="0.3">
      <c r="B16" s="62" t="s">
        <v>2</v>
      </c>
      <c r="C16" s="126">
        <v>7791.034560000001</v>
      </c>
      <c r="D16" s="126"/>
      <c r="E16" s="76">
        <v>1428.9574767035665</v>
      </c>
      <c r="F16" s="76">
        <v>18.341049134090433</v>
      </c>
      <c r="G16" s="76">
        <v>84.528840294078492</v>
      </c>
      <c r="H16" s="76">
        <v>1.0849501390747069</v>
      </c>
      <c r="I16" s="27">
        <v>13.269432652661806</v>
      </c>
      <c r="J16" s="126">
        <v>19.425999273165139</v>
      </c>
      <c r="K16" s="126"/>
      <c r="Z16" s="85">
        <v>7</v>
      </c>
      <c r="AA16" s="85">
        <v>7</v>
      </c>
      <c r="AB16" s="85" t="str">
        <f t="shared" si="0"/>
        <v>South West England</v>
      </c>
      <c r="AC16" s="85">
        <f t="shared" si="1"/>
        <v>11.147794907884744</v>
      </c>
      <c r="AD16" s="85">
        <f t="shared" si="2"/>
        <v>4.7394446569045376</v>
      </c>
      <c r="AE16" s="85"/>
      <c r="AF16" s="85"/>
      <c r="AG16" s="85"/>
      <c r="AH16" s="85">
        <v>0</v>
      </c>
      <c r="AI16" s="85"/>
      <c r="AJ16" s="85"/>
    </row>
    <row r="17" spans="1:36" ht="20.100000000000001" customHeight="1" x14ac:dyDescent="0.3">
      <c r="B17" s="19" t="s">
        <v>13</v>
      </c>
      <c r="C17" s="125">
        <v>1744.4051598297438</v>
      </c>
      <c r="D17" s="125"/>
      <c r="E17" s="75">
        <v>237.39955348563456</v>
      </c>
      <c r="F17" s="75">
        <v>13.609198078088983</v>
      </c>
      <c r="G17" s="75">
        <v>10.816563160187899</v>
      </c>
      <c r="H17" s="75">
        <v>0.62007172469288097</v>
      </c>
      <c r="I17" s="2">
        <v>42.081871178371991</v>
      </c>
      <c r="J17" s="125">
        <v>14.229269802781866</v>
      </c>
      <c r="K17" s="125"/>
      <c r="Z17" s="85">
        <v>8</v>
      </c>
      <c r="AA17" s="85">
        <v>8</v>
      </c>
      <c r="AB17" s="85" t="str">
        <f t="shared" si="0"/>
        <v>West Midlands</v>
      </c>
      <c r="AC17" s="85">
        <f t="shared" si="1"/>
        <v>9.7070511468853748</v>
      </c>
      <c r="AD17" s="85">
        <f t="shared" si="2"/>
        <v>5.7073135423816526</v>
      </c>
      <c r="AE17" s="85"/>
      <c r="AF17" s="85"/>
      <c r="AG17" s="85"/>
      <c r="AH17" s="85">
        <v>0</v>
      </c>
      <c r="AI17" s="85"/>
      <c r="AJ17" s="85"/>
    </row>
    <row r="18" spans="1:36" ht="20.100000000000001" customHeight="1" x14ac:dyDescent="0.3">
      <c r="B18" s="19" t="s">
        <v>14</v>
      </c>
      <c r="C18" s="125">
        <v>1141.9788920638457</v>
      </c>
      <c r="D18" s="125"/>
      <c r="E18" s="75">
        <v>236.90522583337847</v>
      </c>
      <c r="F18" s="75">
        <v>20.745149273751519</v>
      </c>
      <c r="G18" s="75">
        <v>12.953044135119729</v>
      </c>
      <c r="H18" s="75">
        <v>1.1342630082864571</v>
      </c>
      <c r="I18" s="2">
        <v>23.385907263570797</v>
      </c>
      <c r="J18" s="125">
        <v>21.879412282037976</v>
      </c>
      <c r="K18" s="125"/>
      <c r="Z18" s="85">
        <v>1</v>
      </c>
      <c r="AA18" s="85">
        <v>1</v>
      </c>
      <c r="AB18" s="85" t="str">
        <f>INDEX(B$17:B$21,MATCH(AA18,Z$18:Z$22,0))</f>
        <v>North Scotland</v>
      </c>
      <c r="AC18" s="85">
        <f t="shared" si="1"/>
        <v>13.609198078088983</v>
      </c>
      <c r="AD18" s="85">
        <f t="shared" si="2"/>
        <v>0.62007172469288097</v>
      </c>
      <c r="AE18" s="85"/>
      <c r="AF18" s="85"/>
      <c r="AG18" s="85"/>
      <c r="AH18" s="85">
        <v>0</v>
      </c>
      <c r="AI18" s="85"/>
      <c r="AJ18" s="85"/>
    </row>
    <row r="19" spans="1:36" ht="20.100000000000001" customHeight="1" x14ac:dyDescent="0.3">
      <c r="B19" s="19" t="s">
        <v>15</v>
      </c>
      <c r="C19" s="125">
        <v>866.75978911571337</v>
      </c>
      <c r="D19" s="125"/>
      <c r="E19" s="75">
        <v>140.1876656967633</v>
      </c>
      <c r="F19" s="75">
        <v>16.173762033860122</v>
      </c>
      <c r="G19" s="75">
        <v>19.552520172096962</v>
      </c>
      <c r="H19" s="75">
        <v>2.2558176345541892</v>
      </c>
      <c r="I19" s="2">
        <v>27.970295404511713</v>
      </c>
      <c r="J19" s="125">
        <v>18.429579668414313</v>
      </c>
      <c r="K19" s="125"/>
      <c r="Z19" s="85">
        <v>2</v>
      </c>
      <c r="AA19" s="85">
        <v>2</v>
      </c>
      <c r="AB19" s="85" t="str">
        <f t="shared" ref="AB19:AB22" si="3">INDEX(B$17:B$21,MATCH(AA19,Z$18:Z$22,0))</f>
        <v>North East Scotland</v>
      </c>
      <c r="AC19" s="85">
        <f t="shared" si="1"/>
        <v>20.745149273751519</v>
      </c>
      <c r="AD19" s="85">
        <f t="shared" si="2"/>
        <v>1.1342630082864571</v>
      </c>
      <c r="AE19" s="85" t="str">
        <f>B22</f>
        <v>Wales</v>
      </c>
      <c r="AF19" s="86">
        <f>F22</f>
        <v>14.914017773649933</v>
      </c>
      <c r="AG19" s="86">
        <f>H22</f>
        <v>4.4700849727821144</v>
      </c>
      <c r="AH19" s="85">
        <v>0</v>
      </c>
      <c r="AI19" s="85">
        <v>0</v>
      </c>
      <c r="AJ19" s="85"/>
    </row>
    <row r="20" spans="1:36" ht="20.100000000000001" customHeight="1" x14ac:dyDescent="0.3">
      <c r="B20" s="19" t="s">
        <v>16</v>
      </c>
      <c r="C20" s="125">
        <v>1997.3753619406905</v>
      </c>
      <c r="D20" s="125"/>
      <c r="E20" s="75">
        <v>435.16891719608748</v>
      </c>
      <c r="F20" s="75">
        <v>21.787037403588901</v>
      </c>
      <c r="G20" s="75">
        <v>34.267951257871573</v>
      </c>
      <c r="H20" s="75">
        <v>1.7156490417793147</v>
      </c>
      <c r="I20" s="2">
        <v>13.92422062148548</v>
      </c>
      <c r="J20" s="125">
        <v>23.502686445368219</v>
      </c>
      <c r="K20" s="125"/>
      <c r="Z20" s="85">
        <v>3</v>
      </c>
      <c r="AA20" s="85">
        <v>3</v>
      </c>
      <c r="AB20" s="85" t="str">
        <f t="shared" si="3"/>
        <v>East Scotland</v>
      </c>
      <c r="AC20" s="85">
        <f t="shared" si="1"/>
        <v>16.173762033860122</v>
      </c>
      <c r="AD20" s="85">
        <f t="shared" si="2"/>
        <v>2.2558176345541892</v>
      </c>
      <c r="AE20" s="85" t="str">
        <f>B16</f>
        <v>Scotland</v>
      </c>
      <c r="AF20" s="86">
        <f>F16</f>
        <v>18.341049134090433</v>
      </c>
      <c r="AG20" s="86">
        <f>H16</f>
        <v>1.0849501390747069</v>
      </c>
      <c r="AH20" s="85">
        <v>0</v>
      </c>
      <c r="AI20" s="85">
        <v>0</v>
      </c>
      <c r="AJ20" s="85"/>
    </row>
    <row r="21" spans="1:36" ht="20.100000000000001" customHeight="1" x14ac:dyDescent="0.3">
      <c r="B21" s="19" t="s">
        <v>17</v>
      </c>
      <c r="C21" s="125">
        <v>2040.5153570500074</v>
      </c>
      <c r="D21" s="125"/>
      <c r="E21" s="75">
        <v>379.29611449170284</v>
      </c>
      <c r="F21" s="75">
        <v>18.588250913242565</v>
      </c>
      <c r="G21" s="75">
        <v>6.9387615688022706</v>
      </c>
      <c r="H21" s="75">
        <v>0.34004946568173372</v>
      </c>
      <c r="I21" s="2">
        <v>27.700081101672392</v>
      </c>
      <c r="J21" s="125">
        <v>18.928300378924302</v>
      </c>
      <c r="K21" s="125"/>
      <c r="Z21" s="85">
        <v>4</v>
      </c>
      <c r="AA21" s="85">
        <v>4</v>
      </c>
      <c r="AB21" s="85" t="str">
        <f t="shared" si="3"/>
        <v>South Scotland</v>
      </c>
      <c r="AC21" s="85">
        <f t="shared" si="1"/>
        <v>21.787037403588901</v>
      </c>
      <c r="AD21" s="85">
        <f t="shared" si="2"/>
        <v>1.7156490417793147</v>
      </c>
      <c r="AE21" s="85" t="str">
        <f>B7</f>
        <v>England</v>
      </c>
      <c r="AF21" s="86">
        <f>F7</f>
        <v>10.255559406611152</v>
      </c>
      <c r="AG21" s="86">
        <f>H7</f>
        <v>4.3362395842560337</v>
      </c>
      <c r="AH21" s="85">
        <v>0</v>
      </c>
      <c r="AI21" s="85">
        <v>0</v>
      </c>
      <c r="AJ21" s="85"/>
    </row>
    <row r="22" spans="1:36" ht="20.100000000000001" customHeight="1" x14ac:dyDescent="0.3">
      <c r="B22" s="63" t="s">
        <v>1</v>
      </c>
      <c r="C22" s="126">
        <v>2073.61553</v>
      </c>
      <c r="D22" s="126"/>
      <c r="E22" s="76">
        <v>309.25938870136525</v>
      </c>
      <c r="F22" s="76">
        <v>14.914017773649933</v>
      </c>
      <c r="G22" s="76">
        <v>92.692376199806205</v>
      </c>
      <c r="H22" s="76">
        <v>4.4700849727821144</v>
      </c>
      <c r="I22" s="27">
        <v>6.5363583110858823</v>
      </c>
      <c r="J22" s="126">
        <v>19.384102746432045</v>
      </c>
      <c r="K22" s="126"/>
      <c r="Z22" s="85">
        <v>5</v>
      </c>
      <c r="AA22" s="85">
        <v>5</v>
      </c>
      <c r="AB22" s="85" t="str">
        <f t="shared" si="3"/>
        <v>West Scotland</v>
      </c>
      <c r="AC22" s="85">
        <f t="shared" si="1"/>
        <v>18.588250913242565</v>
      </c>
      <c r="AD22" s="85">
        <f t="shared" si="2"/>
        <v>0.34004946568173372</v>
      </c>
      <c r="AE22" s="86" t="str">
        <f>B6</f>
        <v>Great Britain</v>
      </c>
      <c r="AF22" s="86">
        <f>F6</f>
        <v>13.428872236732605</v>
      </c>
      <c r="AG22" s="86">
        <f>H6</f>
        <v>3.2419866163335267</v>
      </c>
      <c r="AH22" s="85">
        <v>0</v>
      </c>
      <c r="AI22" s="85">
        <v>0</v>
      </c>
      <c r="AJ22" s="85"/>
    </row>
    <row r="23" spans="1:36" ht="20.100000000000001" customHeight="1" x14ac:dyDescent="0.3"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</row>
    <row r="24" spans="1:36" ht="20.100000000000001" customHeight="1" x14ac:dyDescent="0.3">
      <c r="A24" s="4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</row>
    <row r="25" spans="1:36" ht="20.100000000000001" customHeight="1" x14ac:dyDescent="0.3">
      <c r="A25" s="15" t="s">
        <v>92</v>
      </c>
      <c r="B25" s="22"/>
    </row>
  </sheetData>
  <mergeCells count="41">
    <mergeCell ref="J22:K22"/>
    <mergeCell ref="C22:D22"/>
    <mergeCell ref="J20:K20"/>
    <mergeCell ref="C6:D6"/>
    <mergeCell ref="C7:D7"/>
    <mergeCell ref="C16:D16"/>
    <mergeCell ref="C8:D8"/>
    <mergeCell ref="C15:D15"/>
    <mergeCell ref="C17:D17"/>
    <mergeCell ref="C18:D18"/>
    <mergeCell ref="J21:K21"/>
    <mergeCell ref="J18:K18"/>
    <mergeCell ref="J19:K19"/>
    <mergeCell ref="C19:D19"/>
    <mergeCell ref="C20:D20"/>
    <mergeCell ref="C21:D21"/>
    <mergeCell ref="J15:K15"/>
    <mergeCell ref="J16:K16"/>
    <mergeCell ref="J17:K17"/>
    <mergeCell ref="J13:K13"/>
    <mergeCell ref="J14:K14"/>
    <mergeCell ref="C13:D13"/>
    <mergeCell ref="C14:D14"/>
    <mergeCell ref="J11:K11"/>
    <mergeCell ref="J12:K12"/>
    <mergeCell ref="C11:D11"/>
    <mergeCell ref="C12:D12"/>
    <mergeCell ref="J9:K9"/>
    <mergeCell ref="J10:K10"/>
    <mergeCell ref="C9:D9"/>
    <mergeCell ref="C10:D10"/>
    <mergeCell ref="J6:K6"/>
    <mergeCell ref="J7:K7"/>
    <mergeCell ref="J8:K8"/>
    <mergeCell ref="J4:K4"/>
    <mergeCell ref="J5:K5"/>
    <mergeCell ref="B4:B5"/>
    <mergeCell ref="C4:D4"/>
    <mergeCell ref="C5:D5"/>
    <mergeCell ref="E4:F4"/>
    <mergeCell ref="G4:I4"/>
  </mergeCells>
  <conditionalFormatting sqref="F6:F7 F16:F22">
    <cfRule type="cellIs" dxfId="1328" priority="53" operator="between">
      <formula>0.001</formula>
      <formula>0.1</formula>
    </cfRule>
  </conditionalFormatting>
  <conditionalFormatting sqref="J17:J21">
    <cfRule type="cellIs" dxfId="1327" priority="41" operator="between">
      <formula>0.001</formula>
      <formula>0.1</formula>
    </cfRule>
  </conditionalFormatting>
  <conditionalFormatting sqref="F8:F15">
    <cfRule type="cellIs" dxfId="1326" priority="51" operator="between">
      <formula>0.001</formula>
      <formula>0.1</formula>
    </cfRule>
  </conditionalFormatting>
  <conditionalFormatting sqref="J8:J15">
    <cfRule type="cellIs" dxfId="1325" priority="43" operator="between">
      <formula>0.001</formula>
      <formula>0.1</formula>
    </cfRule>
  </conditionalFormatting>
  <conditionalFormatting sqref="C7">
    <cfRule type="cellIs" dxfId="1324" priority="22" operator="between">
      <formula>0.001</formula>
      <formula>0.1</formula>
    </cfRule>
  </conditionalFormatting>
  <conditionalFormatting sqref="C8">
    <cfRule type="cellIs" dxfId="1323" priority="21" operator="between">
      <formula>0.001</formula>
      <formula>0.1</formula>
    </cfRule>
  </conditionalFormatting>
  <conditionalFormatting sqref="C6">
    <cfRule type="cellIs" dxfId="1322" priority="20" operator="between">
      <formula>0.001</formula>
      <formula>0.1</formula>
    </cfRule>
  </conditionalFormatting>
  <conditionalFormatting sqref="C16">
    <cfRule type="cellIs" dxfId="1321" priority="19" operator="between">
      <formula>0.001</formula>
      <formula>0.1</formula>
    </cfRule>
  </conditionalFormatting>
  <conditionalFormatting sqref="I17:I21">
    <cfRule type="cellIs" dxfId="1320" priority="4" operator="between">
      <formula>0.001</formula>
      <formula>0.1</formula>
    </cfRule>
  </conditionalFormatting>
  <conditionalFormatting sqref="C22">
    <cfRule type="cellIs" dxfId="1319" priority="18" operator="between">
      <formula>0.001</formula>
      <formula>0.1</formula>
    </cfRule>
  </conditionalFormatting>
  <conditionalFormatting sqref="C9:C15">
    <cfRule type="cellIs" dxfId="1318" priority="17" operator="between">
      <formula>0.001</formula>
      <formula>0.1</formula>
    </cfRule>
  </conditionalFormatting>
  <conditionalFormatting sqref="C17:C21">
    <cfRule type="cellIs" dxfId="1317" priority="16" operator="between">
      <formula>0.001</formula>
      <formula>0.1</formula>
    </cfRule>
  </conditionalFormatting>
  <conditionalFormatting sqref="H6:H7 H16 H22">
    <cfRule type="cellIs" dxfId="1316" priority="11" operator="between">
      <formula>0.001</formula>
      <formula>0.1</formula>
    </cfRule>
  </conditionalFormatting>
  <conditionalFormatting sqref="H8:H15">
    <cfRule type="cellIs" dxfId="1315" priority="10" operator="between">
      <formula>0.001</formula>
      <formula>0.1</formula>
    </cfRule>
  </conditionalFormatting>
  <conditionalFormatting sqref="I7">
    <cfRule type="cellIs" dxfId="1314" priority="9" operator="between">
      <formula>0.001</formula>
      <formula>0.1</formula>
    </cfRule>
  </conditionalFormatting>
  <conditionalFormatting sqref="I8:I15">
    <cfRule type="cellIs" dxfId="1313" priority="8" operator="between">
      <formula>0.001</formula>
      <formula>0.1</formula>
    </cfRule>
  </conditionalFormatting>
  <conditionalFormatting sqref="I6">
    <cfRule type="cellIs" dxfId="1312" priority="7" operator="between">
      <formula>0.001</formula>
      <formula>0.1</formula>
    </cfRule>
  </conditionalFormatting>
  <conditionalFormatting sqref="I16">
    <cfRule type="cellIs" dxfId="1311" priority="6" operator="between">
      <formula>0.001</formula>
      <formula>0.1</formula>
    </cfRule>
  </conditionalFormatting>
  <conditionalFormatting sqref="I22">
    <cfRule type="cellIs" dxfId="1310" priority="5" operator="between">
      <formula>0.001</formula>
      <formula>0.1</formula>
    </cfRule>
  </conditionalFormatting>
  <conditionalFormatting sqref="H17:H21">
    <cfRule type="cellIs" dxfId="1309" priority="3" operator="between">
      <formula>0.001</formula>
      <formula>0.1</formula>
    </cfRule>
  </conditionalFormatting>
  <conditionalFormatting sqref="G6:I7 G16:I16 G22:I22">
    <cfRule type="expression" dxfId="1308" priority="2">
      <formula>IF($I6&gt;=25,1,0)</formula>
    </cfRule>
  </conditionalFormatting>
  <conditionalFormatting sqref="G8:I15 G17:I21">
    <cfRule type="expression" dxfId="1307" priority="1">
      <formula>IF($I8&gt;=25,1,0)</formula>
    </cfRule>
  </conditionalFormatting>
  <hyperlinks>
    <hyperlink ref="A25" location="Index!A1" display="Return to Index tab"/>
  </hyperlinks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4:AG60"/>
  <sheetViews>
    <sheetView showGridLines="0" topLeftCell="A25" zoomScale="70" zoomScaleNormal="70" workbookViewId="0">
      <selection activeCell="A25" sqref="A25"/>
    </sheetView>
  </sheetViews>
  <sheetFormatPr defaultColWidth="9.140625" defaultRowHeight="20.100000000000001" customHeight="1" x14ac:dyDescent="0.2"/>
  <cols>
    <col min="1" max="1" width="15.7109375" style="1" customWidth="1"/>
    <col min="2" max="2" width="34.7109375" style="1" customWidth="1"/>
    <col min="3" max="3" width="14.7109375" style="1" customWidth="1"/>
    <col min="4" max="4" width="7.7109375" style="1" customWidth="1"/>
    <col min="5" max="5" width="14.7109375" style="1" customWidth="1"/>
    <col min="6" max="6" width="7.7109375" style="1" customWidth="1"/>
    <col min="7" max="7" width="14.7109375" style="1" customWidth="1"/>
    <col min="8" max="8" width="7.7109375" style="1" customWidth="1"/>
    <col min="9" max="22" width="11.7109375" style="1" customWidth="1"/>
    <col min="23" max="24" width="9.140625" style="1"/>
    <col min="25" max="25" width="10.140625" style="1" bestFit="1" customWidth="1"/>
    <col min="26" max="26" width="9.140625" style="1"/>
    <col min="27" max="28" width="10.140625" style="1" bestFit="1" customWidth="1"/>
    <col min="29" max="16384" width="9.140625" style="1"/>
  </cols>
  <sheetData>
    <row r="4" spans="2:33" ht="20.100000000000001" customHeight="1" x14ac:dyDescent="0.2">
      <c r="B4" s="120" t="s">
        <v>39</v>
      </c>
      <c r="C4" s="120" t="s">
        <v>26</v>
      </c>
      <c r="D4" s="120"/>
      <c r="E4" s="120"/>
      <c r="F4" s="120"/>
      <c r="G4" s="120"/>
      <c r="H4" s="120"/>
      <c r="V4" s="85"/>
      <c r="W4" s="85"/>
      <c r="X4" s="85"/>
      <c r="Y4" s="85" t="str">
        <f>CONCATENATE(C4," - ",C5)</f>
        <v>Area of hedgerows - Rural</v>
      </c>
      <c r="Z4" s="85" t="str">
        <f>CONCATENATE(C4," - ",E5)</f>
        <v>Area of hedgerows - Urban</v>
      </c>
      <c r="AA4" s="85"/>
      <c r="AB4" s="85" t="str">
        <f>Y4</f>
        <v>Area of hedgerows - Rural</v>
      </c>
      <c r="AC4" s="85" t="str">
        <f>Z4</f>
        <v>Area of hedgerows - Urban</v>
      </c>
      <c r="AD4" s="85"/>
      <c r="AE4" s="85"/>
      <c r="AF4" s="85"/>
      <c r="AG4" s="85"/>
    </row>
    <row r="5" spans="2:33" ht="20.100000000000001" customHeight="1" x14ac:dyDescent="0.2">
      <c r="B5" s="120"/>
      <c r="C5" s="120" t="s">
        <v>11</v>
      </c>
      <c r="D5" s="120"/>
      <c r="E5" s="120" t="s">
        <v>10</v>
      </c>
      <c r="F5" s="120"/>
      <c r="G5" s="120" t="s">
        <v>4</v>
      </c>
      <c r="H5" s="120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</row>
    <row r="6" spans="2:33" ht="20.100000000000001" customHeight="1" x14ac:dyDescent="0.2">
      <c r="B6" s="120"/>
      <c r="C6" s="74" t="s">
        <v>34</v>
      </c>
      <c r="D6" s="74" t="s">
        <v>35</v>
      </c>
      <c r="E6" s="74" t="s">
        <v>34</v>
      </c>
      <c r="F6" s="74" t="s">
        <v>35</v>
      </c>
      <c r="G6" s="74" t="s">
        <v>34</v>
      </c>
      <c r="H6" s="74" t="s">
        <v>35</v>
      </c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</row>
    <row r="7" spans="2:33" ht="20.100000000000001" customHeight="1" x14ac:dyDescent="0.3">
      <c r="B7" s="60" t="s">
        <v>3</v>
      </c>
      <c r="C7" s="76">
        <v>147.1099909647555</v>
      </c>
      <c r="D7" s="27">
        <v>9.7719446282285887</v>
      </c>
      <c r="E7" s="76">
        <v>11.520388471129783</v>
      </c>
      <c r="F7" s="27">
        <v>15.906218322347337</v>
      </c>
      <c r="G7" s="76">
        <v>158.63037943588529</v>
      </c>
      <c r="H7" s="27">
        <v>9.1355948302239032</v>
      </c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</row>
    <row r="8" spans="2:33" ht="20.100000000000001" customHeight="1" x14ac:dyDescent="0.3">
      <c r="B8" s="61" t="s">
        <v>0</v>
      </c>
      <c r="C8" s="76">
        <v>112.4826686836461</v>
      </c>
      <c r="D8" s="27">
        <v>11.41890265370146</v>
      </c>
      <c r="E8" s="76">
        <v>8.5148649844362723</v>
      </c>
      <c r="F8" s="27">
        <v>18.362947120528876</v>
      </c>
      <c r="G8" s="76">
        <v>120.99753366808237</v>
      </c>
      <c r="H8" s="27">
        <v>10.693694415359408</v>
      </c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</row>
    <row r="9" spans="2:33" ht="20.100000000000001" customHeight="1" x14ac:dyDescent="0.3">
      <c r="B9" s="19" t="s">
        <v>7</v>
      </c>
      <c r="C9" s="75">
        <v>5.4512048866522065</v>
      </c>
      <c r="D9" s="2">
        <v>26.916320499689832</v>
      </c>
      <c r="E9" s="75">
        <v>0.95548027898162913</v>
      </c>
      <c r="F9" s="2">
        <v>47.878919415224566</v>
      </c>
      <c r="G9" s="75">
        <v>6.4066851656338359</v>
      </c>
      <c r="H9" s="2">
        <v>23.989428672937549</v>
      </c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</row>
    <row r="10" spans="2:33" ht="20.100000000000001" customHeight="1" x14ac:dyDescent="0.3">
      <c r="B10" s="19" t="s">
        <v>8</v>
      </c>
      <c r="C10" s="75">
        <v>2.4449785024567179</v>
      </c>
      <c r="D10" s="2">
        <v>38.102861331982055</v>
      </c>
      <c r="E10" s="75">
        <v>0.16743332935970259</v>
      </c>
      <c r="F10" s="2">
        <v>53.457322730505972</v>
      </c>
      <c r="G10" s="75">
        <v>2.6124118318164204</v>
      </c>
      <c r="H10" s="2">
        <v>35.825001060574287</v>
      </c>
      <c r="V10" s="85">
        <v>1</v>
      </c>
      <c r="W10" s="85">
        <v>1</v>
      </c>
      <c r="X10" s="85" t="str">
        <f>INDEX(B$9:B$16,MATCH(W10,V$10:V$17,0))</f>
        <v>North West England</v>
      </c>
      <c r="Y10" s="85">
        <f>VLOOKUP($X10,B$9:C$22,2,FALSE)</f>
        <v>5.4512048866522065</v>
      </c>
      <c r="Z10" s="85">
        <f>VLOOKUP($X10,B$9:E$22,4,FALSE)</f>
        <v>0.95548027898162913</v>
      </c>
      <c r="AA10" s="85"/>
      <c r="AB10" s="85"/>
      <c r="AC10" s="85"/>
      <c r="AD10" s="85">
        <v>0</v>
      </c>
      <c r="AE10" s="85"/>
      <c r="AF10" s="85"/>
      <c r="AG10" s="85"/>
    </row>
    <row r="11" spans="2:33" ht="20.100000000000001" customHeight="1" x14ac:dyDescent="0.3">
      <c r="B11" s="19" t="s">
        <v>24</v>
      </c>
      <c r="C11" s="75">
        <v>7.7353038928533771</v>
      </c>
      <c r="D11" s="2">
        <v>27.452036073330977</v>
      </c>
      <c r="E11" s="75">
        <v>0.35124065932201703</v>
      </c>
      <c r="F11" s="2">
        <v>62.992286253837548</v>
      </c>
      <c r="G11" s="75">
        <v>8.0865445521753934</v>
      </c>
      <c r="H11" s="2">
        <v>26.401807551197678</v>
      </c>
      <c r="V11" s="85">
        <v>2</v>
      </c>
      <c r="W11" s="85">
        <v>2</v>
      </c>
      <c r="X11" s="85" t="str">
        <f t="shared" ref="X11:X17" si="0">INDEX(B$9:B$16,MATCH(W11,V$10:V$17,0))</f>
        <v>North East England</v>
      </c>
      <c r="Y11" s="85">
        <f t="shared" ref="Y11:Y22" si="1">VLOOKUP($X11,B$9:C$22,2,FALSE)</f>
        <v>2.4449785024567179</v>
      </c>
      <c r="Z11" s="85">
        <f t="shared" ref="Z11:Z22" si="2">VLOOKUP($X11,B$9:E$22,4,FALSE)</f>
        <v>0.16743332935970259</v>
      </c>
      <c r="AA11" s="85"/>
      <c r="AB11" s="85"/>
      <c r="AC11" s="85"/>
      <c r="AD11" s="85">
        <v>0</v>
      </c>
      <c r="AE11" s="85"/>
      <c r="AF11" s="85"/>
      <c r="AG11" s="85"/>
    </row>
    <row r="12" spans="2:33" ht="20.100000000000001" customHeight="1" x14ac:dyDescent="0.3">
      <c r="B12" s="19" t="s">
        <v>9</v>
      </c>
      <c r="C12" s="75">
        <v>19.516892544451114</v>
      </c>
      <c r="D12" s="2">
        <v>16.819083710700387</v>
      </c>
      <c r="E12" s="75">
        <v>1.6879897646935236</v>
      </c>
      <c r="F12" s="2">
        <v>22.230613793564913</v>
      </c>
      <c r="G12" s="75">
        <v>21.204882309144637</v>
      </c>
      <c r="H12" s="2">
        <v>15.581041457318204</v>
      </c>
      <c r="V12" s="85">
        <v>3</v>
      </c>
      <c r="W12" s="85">
        <v>3</v>
      </c>
      <c r="X12" s="85" t="str">
        <f t="shared" si="0"/>
        <v>Yorkshire and the Humber</v>
      </c>
      <c r="Y12" s="85">
        <f t="shared" si="1"/>
        <v>7.7353038928533771</v>
      </c>
      <c r="Z12" s="85">
        <f t="shared" si="2"/>
        <v>0.35124065932201703</v>
      </c>
      <c r="AA12" s="85"/>
      <c r="AB12" s="85"/>
      <c r="AC12" s="85"/>
      <c r="AD12" s="85">
        <v>0</v>
      </c>
      <c r="AE12" s="85"/>
      <c r="AF12" s="85"/>
      <c r="AG12" s="85"/>
    </row>
    <row r="13" spans="2:33" ht="20.100000000000001" customHeight="1" x14ac:dyDescent="0.3">
      <c r="B13" s="19" t="s">
        <v>18</v>
      </c>
      <c r="C13" s="75">
        <v>16.709827206357339</v>
      </c>
      <c r="D13" s="2">
        <v>18.893874681542453</v>
      </c>
      <c r="E13" s="75">
        <v>1.3823957215146856</v>
      </c>
      <c r="F13" s="2">
        <v>31.422860517555858</v>
      </c>
      <c r="G13" s="75">
        <v>18.092222927872026</v>
      </c>
      <c r="H13" s="2">
        <v>17.614625563171785</v>
      </c>
      <c r="V13" s="85">
        <v>4</v>
      </c>
      <c r="W13" s="85">
        <v>4</v>
      </c>
      <c r="X13" s="85" t="str">
        <f t="shared" si="0"/>
        <v>East Midlands</v>
      </c>
      <c r="Y13" s="85">
        <f t="shared" si="1"/>
        <v>19.516892544451114</v>
      </c>
      <c r="Z13" s="85">
        <f t="shared" si="2"/>
        <v>1.6879897646935236</v>
      </c>
      <c r="AA13" s="85"/>
      <c r="AB13" s="85"/>
      <c r="AC13" s="85"/>
      <c r="AD13" s="85">
        <v>0</v>
      </c>
      <c r="AE13" s="85"/>
      <c r="AF13" s="85"/>
      <c r="AG13" s="85"/>
    </row>
    <row r="14" spans="2:33" ht="20.100000000000001" customHeight="1" x14ac:dyDescent="0.3">
      <c r="B14" s="19" t="s">
        <v>12</v>
      </c>
      <c r="C14" s="75">
        <v>12.686469389057699</v>
      </c>
      <c r="D14" s="2">
        <v>16.106926391779989</v>
      </c>
      <c r="E14" s="75">
        <v>1.9971309124428342</v>
      </c>
      <c r="F14" s="2">
        <v>40.511721253736702</v>
      </c>
      <c r="G14" s="75">
        <v>14.683600301500533</v>
      </c>
      <c r="H14" s="2">
        <v>14.967343161251751</v>
      </c>
      <c r="V14" s="85">
        <v>5</v>
      </c>
      <c r="W14" s="85">
        <v>5</v>
      </c>
      <c r="X14" s="85" t="str">
        <f t="shared" si="0"/>
        <v>East England</v>
      </c>
      <c r="Y14" s="85">
        <f t="shared" si="1"/>
        <v>16.709827206357339</v>
      </c>
      <c r="Z14" s="85">
        <f t="shared" si="2"/>
        <v>1.3823957215146856</v>
      </c>
      <c r="AA14" s="85"/>
      <c r="AB14" s="85"/>
      <c r="AC14" s="85"/>
      <c r="AD14" s="85">
        <v>0</v>
      </c>
      <c r="AE14" s="85"/>
      <c r="AF14" s="85"/>
      <c r="AG14" s="85"/>
    </row>
    <row r="15" spans="2:33" ht="20.100000000000001" customHeight="1" x14ac:dyDescent="0.3">
      <c r="B15" s="19" t="s">
        <v>5</v>
      </c>
      <c r="C15" s="75">
        <v>31.009517868188489</v>
      </c>
      <c r="D15" s="2">
        <v>19.223329474769635</v>
      </c>
      <c r="E15" s="75">
        <v>1.2563429802041275</v>
      </c>
      <c r="F15" s="2">
        <v>42.189169453750452</v>
      </c>
      <c r="G15" s="75">
        <v>32.265860848392613</v>
      </c>
      <c r="H15" s="2">
        <v>18.5477160425934</v>
      </c>
      <c r="V15" s="85">
        <v>6</v>
      </c>
      <c r="W15" s="85">
        <v>6</v>
      </c>
      <c r="X15" s="85" t="str">
        <f t="shared" si="0"/>
        <v>South East and London</v>
      </c>
      <c r="Y15" s="85">
        <f t="shared" si="1"/>
        <v>12.686469389057699</v>
      </c>
      <c r="Z15" s="85">
        <f t="shared" si="2"/>
        <v>1.9971309124428342</v>
      </c>
      <c r="AA15" s="85"/>
      <c r="AB15" s="85"/>
      <c r="AC15" s="85"/>
      <c r="AD15" s="85">
        <v>0</v>
      </c>
      <c r="AE15" s="85"/>
      <c r="AF15" s="85"/>
      <c r="AG15" s="85"/>
    </row>
    <row r="16" spans="2:33" ht="20.100000000000001" customHeight="1" x14ac:dyDescent="0.3">
      <c r="B16" s="19" t="s">
        <v>6</v>
      </c>
      <c r="C16" s="75">
        <v>16.92847439362917</v>
      </c>
      <c r="D16" s="2">
        <v>16.692201924148943</v>
      </c>
      <c r="E16" s="75">
        <v>0.71685133791775191</v>
      </c>
      <c r="F16" s="2">
        <v>68.015898546871966</v>
      </c>
      <c r="G16" s="75">
        <v>17.645325731546922</v>
      </c>
      <c r="H16" s="2">
        <v>16.250713298634796</v>
      </c>
      <c r="V16" s="85">
        <v>7</v>
      </c>
      <c r="W16" s="85">
        <v>7</v>
      </c>
      <c r="X16" s="85" t="str">
        <f t="shared" si="0"/>
        <v>South West England</v>
      </c>
      <c r="Y16" s="85">
        <f t="shared" si="1"/>
        <v>31.009517868188489</v>
      </c>
      <c r="Z16" s="85">
        <f t="shared" si="2"/>
        <v>1.2563429802041275</v>
      </c>
      <c r="AA16" s="85"/>
      <c r="AB16" s="85"/>
      <c r="AC16" s="85"/>
      <c r="AD16" s="85">
        <v>0</v>
      </c>
      <c r="AE16" s="85"/>
      <c r="AF16" s="85"/>
      <c r="AG16" s="85"/>
    </row>
    <row r="17" spans="1:33" ht="20.100000000000001" customHeight="1" x14ac:dyDescent="0.3">
      <c r="B17" s="62" t="s">
        <v>2</v>
      </c>
      <c r="C17" s="76">
        <v>10.356870805948327</v>
      </c>
      <c r="D17" s="27">
        <v>40.087130571678244</v>
      </c>
      <c r="E17" s="76">
        <v>1.2928282019488262</v>
      </c>
      <c r="F17" s="27">
        <v>16.096832337910168</v>
      </c>
      <c r="G17" s="76">
        <v>11.649699007897153</v>
      </c>
      <c r="H17" s="27">
        <v>35.683193055207227</v>
      </c>
      <c r="V17" s="85">
        <v>8</v>
      </c>
      <c r="W17" s="85">
        <v>8</v>
      </c>
      <c r="X17" s="85" t="str">
        <f t="shared" si="0"/>
        <v>West Midlands</v>
      </c>
      <c r="Y17" s="85">
        <f t="shared" si="1"/>
        <v>16.92847439362917</v>
      </c>
      <c r="Z17" s="85">
        <f t="shared" si="2"/>
        <v>0.71685133791775191</v>
      </c>
      <c r="AA17" s="85"/>
      <c r="AB17" s="85"/>
      <c r="AC17" s="85"/>
      <c r="AD17" s="85">
        <v>0</v>
      </c>
      <c r="AE17" s="85"/>
      <c r="AF17" s="85"/>
      <c r="AG17" s="85"/>
    </row>
    <row r="18" spans="1:33" ht="20.100000000000001" customHeight="1" x14ac:dyDescent="0.3">
      <c r="B18" s="19" t="s">
        <v>13</v>
      </c>
      <c r="C18" s="75">
        <v>3.5830651860865119</v>
      </c>
      <c r="D18" s="2">
        <v>100.42345500040406</v>
      </c>
      <c r="E18" s="75">
        <v>0</v>
      </c>
      <c r="F18" s="2">
        <v>0</v>
      </c>
      <c r="G18" s="75">
        <v>3.5830651860865119</v>
      </c>
      <c r="H18" s="2">
        <v>100.42345500040406</v>
      </c>
      <c r="V18" s="85">
        <v>1</v>
      </c>
      <c r="W18" s="85">
        <v>1</v>
      </c>
      <c r="X18" s="85" t="str">
        <f>INDEX(B$18:B$22,MATCH(W18,V$18:V$22,0))</f>
        <v>North Scotland</v>
      </c>
      <c r="Y18" s="85">
        <f t="shared" si="1"/>
        <v>3.5830651860865119</v>
      </c>
      <c r="Z18" s="85">
        <f t="shared" si="2"/>
        <v>0</v>
      </c>
      <c r="AA18" s="85"/>
      <c r="AB18" s="85"/>
      <c r="AC18" s="85"/>
      <c r="AD18" s="85">
        <v>0</v>
      </c>
      <c r="AE18" s="85"/>
      <c r="AF18" s="85"/>
      <c r="AG18" s="85"/>
    </row>
    <row r="19" spans="1:33" ht="20.100000000000001" customHeight="1" x14ac:dyDescent="0.3">
      <c r="B19" s="19" t="s">
        <v>14</v>
      </c>
      <c r="C19" s="75">
        <v>0.68955208394986611</v>
      </c>
      <c r="D19" s="2">
        <v>64.434300095968709</v>
      </c>
      <c r="E19" s="75">
        <v>5.8970214822862042E-2</v>
      </c>
      <c r="F19" s="2">
        <v>19.070773288501471</v>
      </c>
      <c r="G19" s="75">
        <v>0.74852229877272813</v>
      </c>
      <c r="H19" s="2">
        <v>59.37703715822925</v>
      </c>
      <c r="V19" s="85">
        <v>2</v>
      </c>
      <c r="W19" s="85">
        <v>2</v>
      </c>
      <c r="X19" s="85" t="str">
        <f t="shared" ref="X19:X22" si="3">INDEX(B$18:B$22,MATCH(W19,V$18:V$22,0))</f>
        <v>North East Scotland</v>
      </c>
      <c r="Y19" s="85">
        <f t="shared" si="1"/>
        <v>0.68955208394986611</v>
      </c>
      <c r="Z19" s="85">
        <f t="shared" si="2"/>
        <v>5.8970214822862042E-2</v>
      </c>
      <c r="AA19" s="85" t="str">
        <f>B23</f>
        <v>Wales</v>
      </c>
      <c r="AB19" s="86">
        <f>C23</f>
        <v>24.270451475161074</v>
      </c>
      <c r="AC19" s="86">
        <f>E23</f>
        <v>1.7126952847446848</v>
      </c>
      <c r="AD19" s="85">
        <v>0</v>
      </c>
      <c r="AE19" s="85">
        <v>0</v>
      </c>
      <c r="AF19" s="85"/>
      <c r="AG19" s="85"/>
    </row>
    <row r="20" spans="1:33" ht="20.100000000000001" customHeight="1" x14ac:dyDescent="0.3">
      <c r="B20" s="19" t="s">
        <v>15</v>
      </c>
      <c r="C20" s="75">
        <v>0.93146781194283379</v>
      </c>
      <c r="D20" s="2">
        <v>55.627661754041839</v>
      </c>
      <c r="E20" s="75">
        <v>0.18325323800196905</v>
      </c>
      <c r="F20" s="2">
        <v>18.730089291811762</v>
      </c>
      <c r="G20" s="75">
        <v>1.1147210499448028</v>
      </c>
      <c r="H20" s="2">
        <v>46.584690077767107</v>
      </c>
      <c r="V20" s="85">
        <v>3</v>
      </c>
      <c r="W20" s="85">
        <v>3</v>
      </c>
      <c r="X20" s="85" t="str">
        <f t="shared" si="3"/>
        <v>East Scotland</v>
      </c>
      <c r="Y20" s="85">
        <f t="shared" si="1"/>
        <v>0.93146781194283379</v>
      </c>
      <c r="Z20" s="85">
        <f t="shared" si="2"/>
        <v>0.18325323800196905</v>
      </c>
      <c r="AA20" s="85" t="str">
        <f>B17</f>
        <v>Scotland</v>
      </c>
      <c r="AB20" s="86">
        <f>C17</f>
        <v>10.356870805948327</v>
      </c>
      <c r="AC20" s="86">
        <f>E17</f>
        <v>1.2928282019488262</v>
      </c>
      <c r="AD20" s="85">
        <v>0</v>
      </c>
      <c r="AE20" s="85">
        <v>0</v>
      </c>
      <c r="AF20" s="85"/>
      <c r="AG20" s="85"/>
    </row>
    <row r="21" spans="1:33" ht="20.100000000000001" customHeight="1" x14ac:dyDescent="0.3">
      <c r="B21" s="19" t="s">
        <v>16</v>
      </c>
      <c r="C21" s="75">
        <v>4.9107624740897213</v>
      </c>
      <c r="D21" s="2">
        <v>37.47058398981531</v>
      </c>
      <c r="E21" s="75">
        <v>1.0187994539723797</v>
      </c>
      <c r="F21" s="2">
        <v>17.759506986931598</v>
      </c>
      <c r="G21" s="75">
        <v>5.9295619280621015</v>
      </c>
      <c r="H21" s="2">
        <v>31.182159671690457</v>
      </c>
      <c r="V21" s="85">
        <v>4</v>
      </c>
      <c r="W21" s="85">
        <v>4</v>
      </c>
      <c r="X21" s="85" t="str">
        <f t="shared" si="3"/>
        <v>South Scotland</v>
      </c>
      <c r="Y21" s="85">
        <f t="shared" si="1"/>
        <v>4.9107624740897213</v>
      </c>
      <c r="Z21" s="85">
        <f t="shared" si="2"/>
        <v>1.0187994539723797</v>
      </c>
      <c r="AA21" s="85" t="str">
        <f>B8</f>
        <v>England</v>
      </c>
      <c r="AB21" s="86">
        <f>C8</f>
        <v>112.4826686836461</v>
      </c>
      <c r="AC21" s="86">
        <f>E8</f>
        <v>8.5148649844362723</v>
      </c>
      <c r="AD21" s="85">
        <v>0</v>
      </c>
      <c r="AE21" s="85">
        <v>0</v>
      </c>
      <c r="AF21" s="85"/>
      <c r="AG21" s="85"/>
    </row>
    <row r="22" spans="1:33" ht="20.100000000000001" customHeight="1" x14ac:dyDescent="0.3">
      <c r="B22" s="19" t="s">
        <v>17</v>
      </c>
      <c r="C22" s="75">
        <v>0.242023249879395</v>
      </c>
      <c r="D22" s="2">
        <v>92.695510909575972</v>
      </c>
      <c r="E22" s="75">
        <v>3.1805295151615252E-2</v>
      </c>
      <c r="F22" s="2">
        <v>23.829612446671128</v>
      </c>
      <c r="G22" s="75">
        <v>0.27382854503101023</v>
      </c>
      <c r="H22" s="2">
        <v>81.975629742196332</v>
      </c>
      <c r="V22" s="85">
        <v>5</v>
      </c>
      <c r="W22" s="85">
        <v>5</v>
      </c>
      <c r="X22" s="85" t="str">
        <f t="shared" si="3"/>
        <v>West Scotland</v>
      </c>
      <c r="Y22" s="85">
        <f t="shared" si="1"/>
        <v>0.242023249879395</v>
      </c>
      <c r="Z22" s="85">
        <f t="shared" si="2"/>
        <v>3.1805295151615252E-2</v>
      </c>
      <c r="AA22" s="86" t="str">
        <f>B7</f>
        <v>Great Britain</v>
      </c>
      <c r="AB22" s="86">
        <f>C7</f>
        <v>147.1099909647555</v>
      </c>
      <c r="AC22" s="86">
        <f>E7</f>
        <v>11.520388471129783</v>
      </c>
      <c r="AD22" s="85">
        <v>0</v>
      </c>
      <c r="AE22" s="85">
        <v>0</v>
      </c>
      <c r="AF22" s="85"/>
      <c r="AG22" s="85"/>
    </row>
    <row r="23" spans="1:33" ht="20.100000000000001" customHeight="1" x14ac:dyDescent="0.3">
      <c r="B23" s="63" t="s">
        <v>1</v>
      </c>
      <c r="C23" s="76">
        <v>24.270451475161074</v>
      </c>
      <c r="D23" s="27">
        <v>20.37009668938266</v>
      </c>
      <c r="E23" s="76">
        <v>1.7126952847446848</v>
      </c>
      <c r="F23" s="27">
        <v>54.454367958646522</v>
      </c>
      <c r="G23" s="76">
        <v>25.983146759905758</v>
      </c>
      <c r="H23" s="27">
        <v>19.362987416354155</v>
      </c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</row>
    <row r="25" spans="1:33" ht="20.100000000000001" customHeight="1" x14ac:dyDescent="0.3">
      <c r="A25" s="4" t="s">
        <v>53</v>
      </c>
      <c r="B25" s="3" t="s">
        <v>172</v>
      </c>
    </row>
    <row r="28" spans="1:33" ht="20.100000000000001" customHeight="1" x14ac:dyDescent="0.2">
      <c r="B28" s="120" t="s">
        <v>39</v>
      </c>
      <c r="C28" s="136" t="s">
        <v>26</v>
      </c>
      <c r="D28" s="137"/>
      <c r="E28" s="43"/>
      <c r="F28" s="43"/>
      <c r="G28" s="43"/>
      <c r="H28" s="52"/>
    </row>
    <row r="29" spans="1:33" ht="20.100000000000001" customHeight="1" x14ac:dyDescent="0.2">
      <c r="B29" s="120"/>
      <c r="C29" s="138"/>
      <c r="D29" s="139"/>
    </row>
    <row r="30" spans="1:33" ht="20.100000000000001" customHeight="1" x14ac:dyDescent="0.2">
      <c r="B30" s="120"/>
      <c r="C30" s="74" t="s">
        <v>34</v>
      </c>
      <c r="D30" s="74" t="s">
        <v>35</v>
      </c>
    </row>
    <row r="31" spans="1:33" ht="20.100000000000001" customHeight="1" x14ac:dyDescent="0.3">
      <c r="B31" s="60" t="s">
        <v>3</v>
      </c>
      <c r="C31" s="76">
        <v>158.63037943588529</v>
      </c>
      <c r="D31" s="27">
        <v>9.1355948302239032</v>
      </c>
    </row>
    <row r="32" spans="1:33" ht="20.100000000000001" customHeight="1" x14ac:dyDescent="0.3">
      <c r="B32" s="61" t="s">
        <v>0</v>
      </c>
      <c r="C32" s="76">
        <v>120.99753366808237</v>
      </c>
      <c r="D32" s="27">
        <v>10.693694415359408</v>
      </c>
    </row>
    <row r="33" spans="2:4" ht="20.100000000000001" customHeight="1" x14ac:dyDescent="0.3">
      <c r="B33" s="19" t="s">
        <v>7</v>
      </c>
      <c r="C33" s="75">
        <v>6.4066851656338359</v>
      </c>
      <c r="D33" s="2">
        <v>23.989428672937549</v>
      </c>
    </row>
    <row r="34" spans="2:4" ht="20.100000000000001" customHeight="1" x14ac:dyDescent="0.3">
      <c r="B34" s="19" t="s">
        <v>8</v>
      </c>
      <c r="C34" s="75">
        <v>2.6124118318164204</v>
      </c>
      <c r="D34" s="2">
        <v>35.825001060574287</v>
      </c>
    </row>
    <row r="35" spans="2:4" ht="20.100000000000001" customHeight="1" x14ac:dyDescent="0.3">
      <c r="B35" s="19" t="s">
        <v>24</v>
      </c>
      <c r="C35" s="75">
        <v>8.0865445521753934</v>
      </c>
      <c r="D35" s="2">
        <v>26.401807551197678</v>
      </c>
    </row>
    <row r="36" spans="2:4" ht="20.100000000000001" customHeight="1" x14ac:dyDescent="0.2">
      <c r="B36" s="19" t="s">
        <v>9</v>
      </c>
      <c r="C36" s="75">
        <v>21.204882309144637</v>
      </c>
      <c r="D36" s="2">
        <v>15.581041457318204</v>
      </c>
    </row>
    <row r="37" spans="2:4" ht="20.100000000000001" customHeight="1" x14ac:dyDescent="0.2">
      <c r="B37" s="19" t="s">
        <v>18</v>
      </c>
      <c r="C37" s="75">
        <v>18.092222927872026</v>
      </c>
      <c r="D37" s="2">
        <v>17.614625563171785</v>
      </c>
    </row>
    <row r="38" spans="2:4" ht="20.100000000000001" customHeight="1" x14ac:dyDescent="0.2">
      <c r="B38" s="19" t="s">
        <v>12</v>
      </c>
      <c r="C38" s="75">
        <v>14.683600301500533</v>
      </c>
      <c r="D38" s="2">
        <v>14.967343161251751</v>
      </c>
    </row>
    <row r="39" spans="2:4" ht="20.100000000000001" customHeight="1" x14ac:dyDescent="0.2">
      <c r="B39" s="19" t="s">
        <v>5</v>
      </c>
      <c r="C39" s="75">
        <v>32.265860848392613</v>
      </c>
      <c r="D39" s="2">
        <v>18.5477160425934</v>
      </c>
    </row>
    <row r="40" spans="2:4" ht="20.100000000000001" customHeight="1" x14ac:dyDescent="0.2">
      <c r="B40" s="19" t="s">
        <v>6</v>
      </c>
      <c r="C40" s="75">
        <v>17.645325731546922</v>
      </c>
      <c r="D40" s="2">
        <v>16.250713298634796</v>
      </c>
    </row>
    <row r="41" spans="2:4" ht="20.100000000000001" customHeight="1" x14ac:dyDescent="0.2">
      <c r="B41" s="62" t="s">
        <v>2</v>
      </c>
      <c r="C41" s="76">
        <v>11.649699007897153</v>
      </c>
      <c r="D41" s="27">
        <v>35.683193055207227</v>
      </c>
    </row>
    <row r="42" spans="2:4" ht="20.100000000000001" customHeight="1" x14ac:dyDescent="0.2">
      <c r="B42" s="19" t="s">
        <v>13</v>
      </c>
      <c r="C42" s="75">
        <v>3.5830651860865119</v>
      </c>
      <c r="D42" s="2">
        <v>100.42345500040406</v>
      </c>
    </row>
    <row r="43" spans="2:4" ht="20.100000000000001" customHeight="1" x14ac:dyDescent="0.2">
      <c r="B43" s="19" t="s">
        <v>14</v>
      </c>
      <c r="C43" s="75">
        <v>0.74852229877272813</v>
      </c>
      <c r="D43" s="2">
        <v>59.37703715822925</v>
      </c>
    </row>
    <row r="44" spans="2:4" ht="20.100000000000001" customHeight="1" x14ac:dyDescent="0.2">
      <c r="B44" s="19" t="s">
        <v>15</v>
      </c>
      <c r="C44" s="75">
        <v>1.1147210499448028</v>
      </c>
      <c r="D44" s="2">
        <v>46.584690077767107</v>
      </c>
    </row>
    <row r="45" spans="2:4" ht="20.100000000000001" customHeight="1" x14ac:dyDescent="0.2">
      <c r="B45" s="19" t="s">
        <v>16</v>
      </c>
      <c r="C45" s="75">
        <v>5.9295619280621015</v>
      </c>
      <c r="D45" s="2">
        <v>31.182159671690457</v>
      </c>
    </row>
    <row r="46" spans="2:4" ht="20.100000000000001" customHeight="1" x14ac:dyDescent="0.2">
      <c r="B46" s="19" t="s">
        <v>17</v>
      </c>
      <c r="C46" s="75">
        <v>0.27382854503101023</v>
      </c>
      <c r="D46" s="2">
        <v>81.975629742196332</v>
      </c>
    </row>
    <row r="47" spans="2:4" ht="20.100000000000001" customHeight="1" x14ac:dyDescent="0.2">
      <c r="B47" s="63" t="s">
        <v>1</v>
      </c>
      <c r="C47" s="76">
        <v>25.983146759905758</v>
      </c>
      <c r="D47" s="27">
        <v>19.362987416354155</v>
      </c>
    </row>
    <row r="49" spans="1:8" ht="20.100000000000001" customHeight="1" x14ac:dyDescent="0.2">
      <c r="A49" s="4" t="s">
        <v>55</v>
      </c>
      <c r="B49" s="3" t="s">
        <v>173</v>
      </c>
    </row>
    <row r="51" spans="1:8" ht="20.100000000000001" customHeight="1" x14ac:dyDescent="0.2">
      <c r="B51" s="120" t="s">
        <v>39</v>
      </c>
      <c r="C51" s="120" t="s">
        <v>26</v>
      </c>
      <c r="D51" s="120"/>
      <c r="E51" s="120"/>
      <c r="F51" s="120"/>
      <c r="G51" s="120"/>
      <c r="H51" s="120"/>
    </row>
    <row r="52" spans="1:8" ht="20.100000000000001" customHeight="1" x14ac:dyDescent="0.2">
      <c r="B52" s="120"/>
      <c r="C52" s="120" t="s">
        <v>11</v>
      </c>
      <c r="D52" s="120"/>
      <c r="E52" s="120" t="s">
        <v>10</v>
      </c>
      <c r="F52" s="120"/>
      <c r="G52" s="120" t="s">
        <v>4</v>
      </c>
      <c r="H52" s="120"/>
    </row>
    <row r="53" spans="1:8" ht="20.100000000000001" customHeight="1" x14ac:dyDescent="0.2">
      <c r="B53" s="120"/>
      <c r="C53" s="74" t="s">
        <v>34</v>
      </c>
      <c r="D53" s="74" t="s">
        <v>35</v>
      </c>
      <c r="E53" s="74" t="s">
        <v>34</v>
      </c>
      <c r="F53" s="74" t="s">
        <v>35</v>
      </c>
      <c r="G53" s="74" t="s">
        <v>34</v>
      </c>
      <c r="H53" s="74" t="s">
        <v>35</v>
      </c>
    </row>
    <row r="54" spans="1:8" ht="30" customHeight="1" x14ac:dyDescent="0.2">
      <c r="B54" s="17" t="s">
        <v>3</v>
      </c>
      <c r="C54" s="75">
        <v>147.1099909647555</v>
      </c>
      <c r="D54" s="2">
        <v>9.7719446282285887</v>
      </c>
      <c r="E54" s="75">
        <v>11.520388471129783</v>
      </c>
      <c r="F54" s="2">
        <v>15.906218322347337</v>
      </c>
      <c r="G54" s="75">
        <v>158.63037943588529</v>
      </c>
      <c r="H54" s="2">
        <v>9.1355948302239032</v>
      </c>
    </row>
    <row r="55" spans="1:8" ht="30" customHeight="1" x14ac:dyDescent="0.2">
      <c r="B55" s="18" t="s">
        <v>0</v>
      </c>
      <c r="C55" s="75">
        <v>112.4826686836461</v>
      </c>
      <c r="D55" s="2">
        <v>11.41890265370146</v>
      </c>
      <c r="E55" s="75">
        <v>8.5148649844362723</v>
      </c>
      <c r="F55" s="2">
        <v>18.362947120528876</v>
      </c>
      <c r="G55" s="75">
        <v>120.99753366808237</v>
      </c>
      <c r="H55" s="2">
        <v>10.693694415359408</v>
      </c>
    </row>
    <row r="56" spans="1:8" ht="30" customHeight="1" x14ac:dyDescent="0.2">
      <c r="B56" s="20" t="s">
        <v>2</v>
      </c>
      <c r="C56" s="75">
        <v>10.356870805948327</v>
      </c>
      <c r="D56" s="2">
        <v>40.087130571678244</v>
      </c>
      <c r="E56" s="75">
        <v>1.2928282019488262</v>
      </c>
      <c r="F56" s="2">
        <v>16.096832337910168</v>
      </c>
      <c r="G56" s="75">
        <v>11.649699007897153</v>
      </c>
      <c r="H56" s="2">
        <v>35.683193055207227</v>
      </c>
    </row>
    <row r="57" spans="1:8" ht="30" customHeight="1" x14ac:dyDescent="0.2">
      <c r="B57" s="21" t="s">
        <v>1</v>
      </c>
      <c r="C57" s="75">
        <v>24.270451475161074</v>
      </c>
      <c r="D57" s="2">
        <v>20.37009668938266</v>
      </c>
      <c r="E57" s="75">
        <v>1.7126952847446848</v>
      </c>
      <c r="F57" s="2">
        <v>54.454367958646522</v>
      </c>
      <c r="G57" s="75">
        <v>25.983146759905758</v>
      </c>
      <c r="H57" s="2">
        <v>19.362987416354155</v>
      </c>
    </row>
    <row r="60" spans="1:8" ht="20.100000000000001" customHeight="1" x14ac:dyDescent="0.2">
      <c r="A60" s="15" t="s">
        <v>92</v>
      </c>
    </row>
  </sheetData>
  <mergeCells count="12">
    <mergeCell ref="B4:B6"/>
    <mergeCell ref="C4:H4"/>
    <mergeCell ref="C5:D5"/>
    <mergeCell ref="E5:F5"/>
    <mergeCell ref="G5:H5"/>
    <mergeCell ref="B28:B30"/>
    <mergeCell ref="C28:D29"/>
    <mergeCell ref="B51:B53"/>
    <mergeCell ref="C51:H51"/>
    <mergeCell ref="C52:D52"/>
    <mergeCell ref="E52:F52"/>
    <mergeCell ref="G52:H52"/>
  </mergeCells>
  <conditionalFormatting sqref="H9:H16 H18:H22">
    <cfRule type="expression" dxfId="311" priority="32">
      <formula>IF(H9&gt;=25,1,0)</formula>
    </cfRule>
  </conditionalFormatting>
  <conditionalFormatting sqref="C7:C8 C17:C23">
    <cfRule type="cellIs" dxfId="310" priority="67" operator="between">
      <formula>0.001</formula>
      <formula>0.1</formula>
    </cfRule>
  </conditionalFormatting>
  <conditionalFormatting sqref="C9:C16">
    <cfRule type="cellIs" dxfId="309" priority="66" operator="between">
      <formula>0.001</formula>
      <formula>0.1</formula>
    </cfRule>
  </conditionalFormatting>
  <conditionalFormatting sqref="D9:D16">
    <cfRule type="cellIs" dxfId="308" priority="64" operator="between">
      <formula>0.001</formula>
      <formula>0.1</formula>
    </cfRule>
  </conditionalFormatting>
  <conditionalFormatting sqref="D23">
    <cfRule type="cellIs" dxfId="307" priority="61" operator="between">
      <formula>0.001</formula>
      <formula>0.1</formula>
    </cfRule>
  </conditionalFormatting>
  <conditionalFormatting sqref="D18:D22">
    <cfRule type="cellIs" dxfId="306" priority="60" operator="between">
      <formula>0.001</formula>
      <formula>0.1</formula>
    </cfRule>
  </conditionalFormatting>
  <conditionalFormatting sqref="D8">
    <cfRule type="cellIs" dxfId="305" priority="65" operator="between">
      <formula>0.001</formula>
      <formula>0.1</formula>
    </cfRule>
  </conditionalFormatting>
  <conditionalFormatting sqref="D7">
    <cfRule type="cellIs" dxfId="304" priority="63" operator="between">
      <formula>0.001</formula>
      <formula>0.1</formula>
    </cfRule>
  </conditionalFormatting>
  <conditionalFormatting sqref="D17">
    <cfRule type="cellIs" dxfId="303" priority="62" operator="between">
      <formula>0.001</formula>
      <formula>0.1</formula>
    </cfRule>
  </conditionalFormatting>
  <conditionalFormatting sqref="C7:C8 C17 C23">
    <cfRule type="expression" dxfId="302" priority="59">
      <formula>IF(D7&gt;=25,1,0)</formula>
    </cfRule>
  </conditionalFormatting>
  <conditionalFormatting sqref="C9:C16 C18:C22">
    <cfRule type="expression" dxfId="301" priority="58">
      <formula>IF(D9&gt;=25,1,0)</formula>
    </cfRule>
  </conditionalFormatting>
  <conditionalFormatting sqref="D7:D8 D17 D23">
    <cfRule type="expression" dxfId="300" priority="57">
      <formula>IF(D7&gt;=25,1,0)</formula>
    </cfRule>
  </conditionalFormatting>
  <conditionalFormatting sqref="D9:D16 D18:D22">
    <cfRule type="expression" dxfId="299" priority="56">
      <formula>IF(D9&gt;=25,1,0)</formula>
    </cfRule>
  </conditionalFormatting>
  <conditionalFormatting sqref="E7:E8 E17:E23">
    <cfRule type="cellIs" dxfId="298" priority="55" operator="between">
      <formula>0.001</formula>
      <formula>0.1</formula>
    </cfRule>
  </conditionalFormatting>
  <conditionalFormatting sqref="E9:E16">
    <cfRule type="cellIs" dxfId="297" priority="54" operator="between">
      <formula>0.001</formula>
      <formula>0.1</formula>
    </cfRule>
  </conditionalFormatting>
  <conditionalFormatting sqref="F9:F16">
    <cfRule type="cellIs" dxfId="296" priority="52" operator="between">
      <formula>0.001</formula>
      <formula>0.1</formula>
    </cfRule>
  </conditionalFormatting>
  <conditionalFormatting sqref="F23">
    <cfRule type="cellIs" dxfId="295" priority="49" operator="between">
      <formula>0.001</formula>
      <formula>0.1</formula>
    </cfRule>
  </conditionalFormatting>
  <conditionalFormatting sqref="F18:F22">
    <cfRule type="cellIs" dxfId="294" priority="48" operator="between">
      <formula>0.001</formula>
      <formula>0.1</formula>
    </cfRule>
  </conditionalFormatting>
  <conditionalFormatting sqref="F8">
    <cfRule type="cellIs" dxfId="293" priority="53" operator="between">
      <formula>0.001</formula>
      <formula>0.1</formula>
    </cfRule>
  </conditionalFormatting>
  <conditionalFormatting sqref="F7">
    <cfRule type="cellIs" dxfId="292" priority="51" operator="between">
      <formula>0.001</formula>
      <formula>0.1</formula>
    </cfRule>
  </conditionalFormatting>
  <conditionalFormatting sqref="F17">
    <cfRule type="cellIs" dxfId="291" priority="50" operator="between">
      <formula>0.001</formula>
      <formula>0.1</formula>
    </cfRule>
  </conditionalFormatting>
  <conditionalFormatting sqref="E7:E8 E17 E23">
    <cfRule type="expression" dxfId="290" priority="47">
      <formula>IF(F7&gt;=25,1,0)</formula>
    </cfRule>
  </conditionalFormatting>
  <conditionalFormatting sqref="E9:E16 E18:E22">
    <cfRule type="expression" dxfId="289" priority="46">
      <formula>IF(F9&gt;=25,1,0)</formula>
    </cfRule>
  </conditionalFormatting>
  <conditionalFormatting sqref="F7:F8 F17 F23">
    <cfRule type="expression" dxfId="288" priority="45">
      <formula>IF(F7&gt;=25,1,0)</formula>
    </cfRule>
  </conditionalFormatting>
  <conditionalFormatting sqref="F9:F16 F18:F22">
    <cfRule type="expression" dxfId="287" priority="44">
      <formula>IF(F9&gt;=25,1,0)</formula>
    </cfRule>
  </conditionalFormatting>
  <conditionalFormatting sqref="G7:G8 G17:G23">
    <cfRule type="cellIs" dxfId="286" priority="43" operator="between">
      <formula>0.001</formula>
      <formula>0.1</formula>
    </cfRule>
  </conditionalFormatting>
  <conditionalFormatting sqref="G9:G16">
    <cfRule type="cellIs" dxfId="285" priority="42" operator="between">
      <formula>0.001</formula>
      <formula>0.1</formula>
    </cfRule>
  </conditionalFormatting>
  <conditionalFormatting sqref="H9:H16">
    <cfRule type="cellIs" dxfId="284" priority="40" operator="between">
      <formula>0.001</formula>
      <formula>0.1</formula>
    </cfRule>
  </conditionalFormatting>
  <conditionalFormatting sqref="H23">
    <cfRule type="cellIs" dxfId="283" priority="37" operator="between">
      <formula>0.001</formula>
      <formula>0.1</formula>
    </cfRule>
  </conditionalFormatting>
  <conditionalFormatting sqref="H18:H22">
    <cfRule type="cellIs" dxfId="282" priority="36" operator="between">
      <formula>0.001</formula>
      <formula>0.1</formula>
    </cfRule>
  </conditionalFormatting>
  <conditionalFormatting sqref="H8">
    <cfRule type="cellIs" dxfId="281" priority="41" operator="between">
      <formula>0.001</formula>
      <formula>0.1</formula>
    </cfRule>
  </conditionalFormatting>
  <conditionalFormatting sqref="H7">
    <cfRule type="cellIs" dxfId="280" priority="39" operator="between">
      <formula>0.001</formula>
      <formula>0.1</formula>
    </cfRule>
  </conditionalFormatting>
  <conditionalFormatting sqref="H17">
    <cfRule type="cellIs" dxfId="279" priority="38" operator="between">
      <formula>0.001</formula>
      <formula>0.1</formula>
    </cfRule>
  </conditionalFormatting>
  <conditionalFormatting sqref="G7:G8 G17 G23">
    <cfRule type="expression" dxfId="278" priority="35">
      <formula>IF(H7&gt;=25,1,0)</formula>
    </cfRule>
  </conditionalFormatting>
  <conditionalFormatting sqref="G9:G16 G18:G22">
    <cfRule type="expression" dxfId="277" priority="34">
      <formula>IF(H9&gt;=25,1,0)</formula>
    </cfRule>
  </conditionalFormatting>
  <conditionalFormatting sqref="H7:H8 H17 H23">
    <cfRule type="expression" dxfId="276" priority="33">
      <formula>IF(H7&gt;=25,1,0)</formula>
    </cfRule>
  </conditionalFormatting>
  <conditionalFormatting sqref="E54:E57 C54:C57 G54:G57">
    <cfRule type="cellIs" dxfId="275" priority="31" operator="between">
      <formula>0.001</formula>
      <formula>0.1</formula>
    </cfRule>
  </conditionalFormatting>
  <conditionalFormatting sqref="F54">
    <cfRule type="cellIs" dxfId="274" priority="11" operator="between">
      <formula>0.001</formula>
      <formula>0.1</formula>
    </cfRule>
  </conditionalFormatting>
  <conditionalFormatting sqref="F56">
    <cfRule type="cellIs" dxfId="273" priority="10" operator="between">
      <formula>0.001</formula>
      <formula>0.1</formula>
    </cfRule>
  </conditionalFormatting>
  <conditionalFormatting sqref="F55">
    <cfRule type="cellIs" dxfId="272" priority="12" operator="between">
      <formula>0.001</formula>
      <formula>0.1</formula>
    </cfRule>
  </conditionalFormatting>
  <conditionalFormatting sqref="F57">
    <cfRule type="cellIs" dxfId="271" priority="9" operator="between">
      <formula>0.001</formula>
      <formula>0.1</formula>
    </cfRule>
  </conditionalFormatting>
  <conditionalFormatting sqref="C33:C40">
    <cfRule type="cellIs" dxfId="270" priority="29" operator="between">
      <formula>0.001</formula>
      <formula>0.1</formula>
    </cfRule>
  </conditionalFormatting>
  <conditionalFormatting sqref="D32">
    <cfRule type="cellIs" dxfId="269" priority="28" operator="between">
      <formula>0.001</formula>
      <formula>0.1</formula>
    </cfRule>
  </conditionalFormatting>
  <conditionalFormatting sqref="C31:C32 C41:C47">
    <cfRule type="cellIs" dxfId="268" priority="30" operator="between">
      <formula>0.001</formula>
      <formula>0.1</formula>
    </cfRule>
  </conditionalFormatting>
  <conditionalFormatting sqref="D33:D40">
    <cfRule type="cellIs" dxfId="267" priority="27" operator="between">
      <formula>0.001</formula>
      <formula>0.1</formula>
    </cfRule>
  </conditionalFormatting>
  <conditionalFormatting sqref="D31">
    <cfRule type="cellIs" dxfId="266" priority="26" operator="between">
      <formula>0.001</formula>
      <formula>0.1</formula>
    </cfRule>
  </conditionalFormatting>
  <conditionalFormatting sqref="D47">
    <cfRule type="cellIs" dxfId="265" priority="24" operator="between">
      <formula>0.001</formula>
      <formula>0.1</formula>
    </cfRule>
  </conditionalFormatting>
  <conditionalFormatting sqref="D42:D46">
    <cfRule type="cellIs" dxfId="264" priority="23" operator="between">
      <formula>0.001</formula>
      <formula>0.1</formula>
    </cfRule>
  </conditionalFormatting>
  <conditionalFormatting sqref="D41">
    <cfRule type="cellIs" dxfId="263" priority="25" operator="between">
      <formula>0.001</formula>
      <formula>0.1</formula>
    </cfRule>
  </conditionalFormatting>
  <conditionalFormatting sqref="D33:D40 D42:D46">
    <cfRule type="expression" dxfId="262" priority="19">
      <formula>IF(D33&gt;=25,1,0)</formula>
    </cfRule>
  </conditionalFormatting>
  <conditionalFormatting sqref="D57">
    <cfRule type="cellIs" dxfId="261" priority="15" operator="between">
      <formula>0.001</formula>
      <formula>0.1</formula>
    </cfRule>
  </conditionalFormatting>
  <conditionalFormatting sqref="D55">
    <cfRule type="cellIs" dxfId="260" priority="18" operator="between">
      <formula>0.001</formula>
      <formula>0.1</formula>
    </cfRule>
  </conditionalFormatting>
  <conditionalFormatting sqref="D54">
    <cfRule type="cellIs" dxfId="259" priority="17" operator="between">
      <formula>0.001</formula>
      <formula>0.1</formula>
    </cfRule>
  </conditionalFormatting>
  <conditionalFormatting sqref="D56">
    <cfRule type="cellIs" dxfId="258" priority="16" operator="between">
      <formula>0.001</formula>
      <formula>0.1</formula>
    </cfRule>
  </conditionalFormatting>
  <conditionalFormatting sqref="C54:C57">
    <cfRule type="expression" dxfId="257" priority="14">
      <formula>IF(D54&gt;=25,1,0)</formula>
    </cfRule>
  </conditionalFormatting>
  <conditionalFormatting sqref="D54:D57">
    <cfRule type="expression" dxfId="256" priority="13">
      <formula>IF(D54&gt;=25,1,0)</formula>
    </cfRule>
  </conditionalFormatting>
  <conditionalFormatting sqref="E54:E57">
    <cfRule type="expression" dxfId="255" priority="8">
      <formula>IF(F54&gt;=25,1,0)</formula>
    </cfRule>
  </conditionalFormatting>
  <conditionalFormatting sqref="F54:F57">
    <cfRule type="expression" dxfId="254" priority="7">
      <formula>IF(F54&gt;=25,1,0)</formula>
    </cfRule>
  </conditionalFormatting>
  <conditionalFormatting sqref="C31:C32 C41 C47">
    <cfRule type="expression" dxfId="253" priority="22">
      <formula>IF(D31&gt;=25,1,0)</formula>
    </cfRule>
  </conditionalFormatting>
  <conditionalFormatting sqref="C33:C40 C42:C46">
    <cfRule type="expression" dxfId="252" priority="21">
      <formula>IF(D33&gt;=25,1,0)</formula>
    </cfRule>
  </conditionalFormatting>
  <conditionalFormatting sqref="D31:D32 D41 D47">
    <cfRule type="expression" dxfId="251" priority="20">
      <formula>IF(D31&gt;=25,1,0)</formula>
    </cfRule>
  </conditionalFormatting>
  <conditionalFormatting sqref="H55">
    <cfRule type="cellIs" dxfId="250" priority="6" operator="between">
      <formula>0.001</formula>
      <formula>0.1</formula>
    </cfRule>
  </conditionalFormatting>
  <conditionalFormatting sqref="H54">
    <cfRule type="cellIs" dxfId="249" priority="5" operator="between">
      <formula>0.001</formula>
      <formula>0.1</formula>
    </cfRule>
  </conditionalFormatting>
  <conditionalFormatting sqref="H57">
    <cfRule type="cellIs" dxfId="248" priority="3" operator="between">
      <formula>0.001</formula>
      <formula>0.1</formula>
    </cfRule>
  </conditionalFormatting>
  <conditionalFormatting sqref="H56">
    <cfRule type="cellIs" dxfId="247" priority="4" operator="between">
      <formula>0.001</formula>
      <formula>0.1</formula>
    </cfRule>
  </conditionalFormatting>
  <conditionalFormatting sqref="G54:G57">
    <cfRule type="expression" dxfId="246" priority="2">
      <formula>IF(H54&gt;=25,1,0)</formula>
    </cfRule>
  </conditionalFormatting>
  <conditionalFormatting sqref="H54:H57">
    <cfRule type="expression" dxfId="245" priority="1">
      <formula>IF(H54&gt;=25,1,0)</formula>
    </cfRule>
  </conditionalFormatting>
  <hyperlinks>
    <hyperlink ref="A60" location="Index!A1" display="Return to Index tab"/>
  </hyperlinks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3:AF60"/>
  <sheetViews>
    <sheetView showGridLines="0" topLeftCell="A25" zoomScale="70" zoomScaleNormal="70" workbookViewId="0">
      <selection activeCell="A26" sqref="A26"/>
    </sheetView>
  </sheetViews>
  <sheetFormatPr defaultColWidth="9.140625" defaultRowHeight="20.100000000000001" customHeight="1" x14ac:dyDescent="0.2"/>
  <cols>
    <col min="1" max="1" width="15.7109375" style="1" customWidth="1"/>
    <col min="2" max="2" width="34.7109375" style="1" customWidth="1"/>
    <col min="3" max="3" width="14.7109375" style="1" customWidth="1"/>
    <col min="4" max="4" width="7.7109375" style="1" customWidth="1"/>
    <col min="5" max="5" width="14.7109375" style="1" customWidth="1"/>
    <col min="6" max="6" width="7.7109375" style="1" customWidth="1"/>
    <col min="7" max="7" width="14.7109375" style="1" customWidth="1"/>
    <col min="8" max="8" width="7.7109375" style="1" customWidth="1"/>
    <col min="9" max="21" width="11.7109375" style="1" customWidth="1"/>
    <col min="22" max="23" width="9.140625" style="1"/>
    <col min="24" max="24" width="10.140625" style="1" bestFit="1" customWidth="1"/>
    <col min="25" max="25" width="9.140625" style="1"/>
    <col min="26" max="27" width="10.140625" style="1" bestFit="1" customWidth="1"/>
    <col min="28" max="16384" width="9.140625" style="1"/>
  </cols>
  <sheetData>
    <row r="3" spans="2:32" ht="20.100000000000001" customHeight="1" x14ac:dyDescent="0.3"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</row>
    <row r="4" spans="2:32" ht="20.100000000000001" customHeight="1" x14ac:dyDescent="0.2">
      <c r="B4" s="120" t="s">
        <v>39</v>
      </c>
      <c r="C4" s="120" t="s">
        <v>30</v>
      </c>
      <c r="D4" s="120"/>
      <c r="E4" s="120"/>
      <c r="F4" s="120"/>
      <c r="G4" s="120"/>
      <c r="H4" s="120"/>
      <c r="U4" s="85"/>
      <c r="V4" s="85"/>
      <c r="W4" s="85"/>
      <c r="X4" s="85" t="str">
        <f>CONCATENATE(C4," - ",C5)</f>
        <v>Total length of hedgerows - Rural</v>
      </c>
      <c r="Y4" s="85" t="str">
        <f>CONCATENATE(C4," - ",E5)</f>
        <v>Total length of hedgerows - Urban</v>
      </c>
      <c r="Z4" s="85"/>
      <c r="AA4" s="85" t="str">
        <f>X4</f>
        <v>Total length of hedgerows - Rural</v>
      </c>
      <c r="AB4" s="85" t="str">
        <f>Y4</f>
        <v>Total length of hedgerows - Urban</v>
      </c>
      <c r="AC4" s="85"/>
      <c r="AD4" s="85"/>
      <c r="AE4" s="85"/>
      <c r="AF4" s="85"/>
    </row>
    <row r="5" spans="2:32" ht="20.100000000000001" customHeight="1" x14ac:dyDescent="0.2">
      <c r="B5" s="120"/>
      <c r="C5" s="120" t="s">
        <v>11</v>
      </c>
      <c r="D5" s="120"/>
      <c r="E5" s="120" t="s">
        <v>10</v>
      </c>
      <c r="F5" s="120"/>
      <c r="G5" s="120" t="s">
        <v>4</v>
      </c>
      <c r="H5" s="120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</row>
    <row r="6" spans="2:32" ht="20.100000000000001" customHeight="1" x14ac:dyDescent="0.2">
      <c r="B6" s="120"/>
      <c r="C6" s="74" t="s">
        <v>54</v>
      </c>
      <c r="D6" s="74" t="s">
        <v>35</v>
      </c>
      <c r="E6" s="74" t="s">
        <v>54</v>
      </c>
      <c r="F6" s="74" t="s">
        <v>35</v>
      </c>
      <c r="G6" s="74" t="s">
        <v>54</v>
      </c>
      <c r="H6" s="74" t="s">
        <v>35</v>
      </c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</row>
    <row r="7" spans="2:32" ht="20.100000000000001" customHeight="1" x14ac:dyDescent="0.3">
      <c r="B7" s="60" t="s">
        <v>3</v>
      </c>
      <c r="C7" s="76">
        <v>409.06235041022802</v>
      </c>
      <c r="D7" s="27">
        <v>6.9012043762661195</v>
      </c>
      <c r="E7" s="76">
        <v>43.131155620762172</v>
      </c>
      <c r="F7" s="27">
        <v>14.905779443694911</v>
      </c>
      <c r="G7" s="76">
        <v>452.19350603099031</v>
      </c>
      <c r="H7" s="27">
        <v>6.402797893672374</v>
      </c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</row>
    <row r="8" spans="2:32" ht="20.100000000000001" customHeight="1" x14ac:dyDescent="0.3">
      <c r="B8" s="61" t="s">
        <v>0</v>
      </c>
      <c r="C8" s="76">
        <v>305.13074281433234</v>
      </c>
      <c r="D8" s="27">
        <v>8.348310942201282</v>
      </c>
      <c r="E8" s="76">
        <v>30.953415985607045</v>
      </c>
      <c r="F8" s="27">
        <v>18.368281797834516</v>
      </c>
      <c r="G8" s="76">
        <v>336.08415879993947</v>
      </c>
      <c r="H8" s="27">
        <v>7.7659308407522278</v>
      </c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</row>
    <row r="9" spans="2:32" ht="20.100000000000001" customHeight="1" x14ac:dyDescent="0.3">
      <c r="B9" s="19" t="s">
        <v>7</v>
      </c>
      <c r="C9" s="75">
        <v>17.772647909651866</v>
      </c>
      <c r="D9" s="2">
        <v>26.637466115754943</v>
      </c>
      <c r="E9" s="75">
        <v>3.2314124276125407</v>
      </c>
      <c r="F9" s="2">
        <v>43.960089781804768</v>
      </c>
      <c r="G9" s="75">
        <v>21.004060337264406</v>
      </c>
      <c r="H9" s="2">
        <v>23.532172906776662</v>
      </c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</row>
    <row r="10" spans="2:32" ht="20.100000000000001" customHeight="1" x14ac:dyDescent="0.3">
      <c r="B10" s="19" t="s">
        <v>8</v>
      </c>
      <c r="C10" s="75">
        <v>7.1248020735678201</v>
      </c>
      <c r="D10" s="2">
        <v>38.347754499455498</v>
      </c>
      <c r="E10" s="75">
        <v>0.67242223611292595</v>
      </c>
      <c r="F10" s="2">
        <v>61.89377075669271</v>
      </c>
      <c r="G10" s="75">
        <v>7.7972243096807459</v>
      </c>
      <c r="H10" s="2">
        <v>35.444896454382011</v>
      </c>
      <c r="U10" s="85">
        <v>1</v>
      </c>
      <c r="V10" s="85">
        <v>1</v>
      </c>
      <c r="W10" s="85" t="str">
        <f>INDEX(B$9:B$16,MATCH(V10,U$10:U$17,0))</f>
        <v>North West England</v>
      </c>
      <c r="X10" s="85">
        <f>VLOOKUP($W10,B$9:C$22,2,FALSE)</f>
        <v>17.772647909651866</v>
      </c>
      <c r="Y10" s="85">
        <f>VLOOKUP($W10,B$9:E$22,4,FALSE)</f>
        <v>3.2314124276125407</v>
      </c>
      <c r="Z10" s="85"/>
      <c r="AA10" s="85"/>
      <c r="AB10" s="85"/>
      <c r="AC10" s="85">
        <v>0</v>
      </c>
      <c r="AD10" s="85"/>
      <c r="AE10" s="85"/>
      <c r="AF10" s="85"/>
    </row>
    <row r="11" spans="2:32" ht="20.100000000000001" customHeight="1" x14ac:dyDescent="0.3">
      <c r="B11" s="19" t="s">
        <v>24</v>
      </c>
      <c r="C11" s="75">
        <v>22.012852646728152</v>
      </c>
      <c r="D11" s="2">
        <v>25.646412455229861</v>
      </c>
      <c r="E11" s="75">
        <v>1.1030440112238036</v>
      </c>
      <c r="F11" s="2">
        <v>62.313415421567775</v>
      </c>
      <c r="G11" s="75">
        <v>23.115896657951957</v>
      </c>
      <c r="H11" s="2">
        <v>24.602962520019378</v>
      </c>
      <c r="U11" s="85">
        <v>2</v>
      </c>
      <c r="V11" s="85">
        <v>2</v>
      </c>
      <c r="W11" s="85" t="str">
        <f t="shared" ref="W11:W17" si="0">INDEX(B$9:B$16,MATCH(V11,U$10:U$17,0))</f>
        <v>North East England</v>
      </c>
      <c r="X11" s="85">
        <f t="shared" ref="X11:X22" si="1">VLOOKUP($W11,B$9:C$22,2,FALSE)</f>
        <v>7.1248020735678201</v>
      </c>
      <c r="Y11" s="85">
        <f t="shared" ref="Y11:Y22" si="2">VLOOKUP($W11,B$9:E$22,4,FALSE)</f>
        <v>0.67242223611292595</v>
      </c>
      <c r="Z11" s="85"/>
      <c r="AA11" s="85"/>
      <c r="AB11" s="85"/>
      <c r="AC11" s="85">
        <v>0</v>
      </c>
      <c r="AD11" s="85"/>
      <c r="AE11" s="85"/>
      <c r="AF11" s="85"/>
    </row>
    <row r="12" spans="2:32" ht="20.100000000000001" customHeight="1" x14ac:dyDescent="0.3">
      <c r="B12" s="19" t="s">
        <v>9</v>
      </c>
      <c r="C12" s="75">
        <v>56.38381456567955</v>
      </c>
      <c r="D12" s="2">
        <v>14.375594811568293</v>
      </c>
      <c r="E12" s="75">
        <v>6.1768452864653023</v>
      </c>
      <c r="F12" s="2">
        <v>22.277321864053732</v>
      </c>
      <c r="G12" s="75">
        <v>62.560659852144852</v>
      </c>
      <c r="H12" s="2">
        <v>13.141614522315335</v>
      </c>
      <c r="U12" s="85">
        <v>3</v>
      </c>
      <c r="V12" s="85">
        <v>3</v>
      </c>
      <c r="W12" s="85" t="str">
        <f t="shared" si="0"/>
        <v>Yorkshire and the Humber</v>
      </c>
      <c r="X12" s="85">
        <f t="shared" si="1"/>
        <v>22.012852646728152</v>
      </c>
      <c r="Y12" s="85">
        <f t="shared" si="2"/>
        <v>1.1030440112238036</v>
      </c>
      <c r="Z12" s="85"/>
      <c r="AA12" s="85"/>
      <c r="AB12" s="85"/>
      <c r="AC12" s="85">
        <v>0</v>
      </c>
      <c r="AD12" s="85"/>
      <c r="AE12" s="85"/>
      <c r="AF12" s="85"/>
    </row>
    <row r="13" spans="2:32" ht="20.100000000000001" customHeight="1" x14ac:dyDescent="0.3">
      <c r="B13" s="19" t="s">
        <v>18</v>
      </c>
      <c r="C13" s="75">
        <v>43.351459798100059</v>
      </c>
      <c r="D13" s="2">
        <v>15.694250010638619</v>
      </c>
      <c r="E13" s="75">
        <v>5.4144880343728916</v>
      </c>
      <c r="F13" s="2">
        <v>26.270784003804838</v>
      </c>
      <c r="G13" s="75">
        <v>48.765947832472953</v>
      </c>
      <c r="H13" s="2">
        <v>14.253363695176086</v>
      </c>
      <c r="U13" s="85">
        <v>4</v>
      </c>
      <c r="V13" s="85">
        <v>4</v>
      </c>
      <c r="W13" s="85" t="str">
        <f t="shared" si="0"/>
        <v>East Midlands</v>
      </c>
      <c r="X13" s="85">
        <f t="shared" si="1"/>
        <v>56.38381456567955</v>
      </c>
      <c r="Y13" s="85">
        <f t="shared" si="2"/>
        <v>6.1768452864653023</v>
      </c>
      <c r="Z13" s="85"/>
      <c r="AA13" s="85"/>
      <c r="AB13" s="85"/>
      <c r="AC13" s="85">
        <v>0</v>
      </c>
      <c r="AD13" s="85"/>
      <c r="AE13" s="85"/>
      <c r="AF13" s="85"/>
    </row>
    <row r="14" spans="2:32" ht="20.100000000000001" customHeight="1" x14ac:dyDescent="0.3">
      <c r="B14" s="19" t="s">
        <v>12</v>
      </c>
      <c r="C14" s="75">
        <v>35.390278596485373</v>
      </c>
      <c r="D14" s="2">
        <v>12.301218282798937</v>
      </c>
      <c r="E14" s="75">
        <v>6.8073856101016919</v>
      </c>
      <c r="F14" s="2">
        <v>37.451785244921673</v>
      </c>
      <c r="G14" s="75">
        <v>42.197664206587064</v>
      </c>
      <c r="H14" s="2">
        <v>11.95569939419028</v>
      </c>
      <c r="U14" s="85">
        <v>5</v>
      </c>
      <c r="V14" s="85">
        <v>5</v>
      </c>
      <c r="W14" s="85" t="str">
        <f t="shared" si="0"/>
        <v>East England</v>
      </c>
      <c r="X14" s="85">
        <f t="shared" si="1"/>
        <v>43.351459798100059</v>
      </c>
      <c r="Y14" s="85">
        <f t="shared" si="2"/>
        <v>5.4144880343728916</v>
      </c>
      <c r="Z14" s="85"/>
      <c r="AA14" s="85"/>
      <c r="AB14" s="85"/>
      <c r="AC14" s="85">
        <v>0</v>
      </c>
      <c r="AD14" s="85"/>
      <c r="AE14" s="85"/>
      <c r="AF14" s="85"/>
    </row>
    <row r="15" spans="2:32" ht="20.100000000000001" customHeight="1" x14ac:dyDescent="0.3">
      <c r="B15" s="19" t="s">
        <v>5</v>
      </c>
      <c r="C15" s="75">
        <v>76.203508565775749</v>
      </c>
      <c r="D15" s="2">
        <v>16.421226185070431</v>
      </c>
      <c r="E15" s="75">
        <v>5.3020147867503411</v>
      </c>
      <c r="F15" s="2">
        <v>50.455496978879879</v>
      </c>
      <c r="G15" s="75">
        <v>81.505523352526097</v>
      </c>
      <c r="H15" s="2">
        <v>15.699923457689568</v>
      </c>
      <c r="U15" s="85">
        <v>6</v>
      </c>
      <c r="V15" s="85">
        <v>6</v>
      </c>
      <c r="W15" s="85" t="str">
        <f t="shared" si="0"/>
        <v>South East and London</v>
      </c>
      <c r="X15" s="85">
        <f t="shared" si="1"/>
        <v>35.390278596485373</v>
      </c>
      <c r="Y15" s="85">
        <f t="shared" si="2"/>
        <v>6.8073856101016919</v>
      </c>
      <c r="Z15" s="85"/>
      <c r="AA15" s="85"/>
      <c r="AB15" s="85"/>
      <c r="AC15" s="85">
        <v>0</v>
      </c>
      <c r="AD15" s="85"/>
      <c r="AE15" s="85"/>
      <c r="AF15" s="85"/>
    </row>
    <row r="16" spans="2:32" ht="20.100000000000001" customHeight="1" x14ac:dyDescent="0.3">
      <c r="B16" s="19" t="s">
        <v>6</v>
      </c>
      <c r="C16" s="75">
        <v>46.891378658343832</v>
      </c>
      <c r="D16" s="2">
        <v>14.523813614752024</v>
      </c>
      <c r="E16" s="75">
        <v>2.2458035929675493</v>
      </c>
      <c r="F16" s="2">
        <v>67.41995175796832</v>
      </c>
      <c r="G16" s="75">
        <v>49.13718225131138</v>
      </c>
      <c r="H16" s="2">
        <v>14.198411047774332</v>
      </c>
      <c r="U16" s="85">
        <v>7</v>
      </c>
      <c r="V16" s="85">
        <v>7</v>
      </c>
      <c r="W16" s="85" t="str">
        <f t="shared" si="0"/>
        <v>South West England</v>
      </c>
      <c r="X16" s="85">
        <f t="shared" si="1"/>
        <v>76.203508565775749</v>
      </c>
      <c r="Y16" s="85">
        <f t="shared" si="2"/>
        <v>5.3020147867503411</v>
      </c>
      <c r="Z16" s="85"/>
      <c r="AA16" s="85"/>
      <c r="AB16" s="85"/>
      <c r="AC16" s="85">
        <v>0</v>
      </c>
      <c r="AD16" s="85"/>
      <c r="AE16" s="85"/>
      <c r="AF16" s="85"/>
    </row>
    <row r="17" spans="1:32" ht="20.100000000000001" customHeight="1" x14ac:dyDescent="0.3">
      <c r="B17" s="62" t="s">
        <v>2</v>
      </c>
      <c r="C17" s="76">
        <v>34.346843011670124</v>
      </c>
      <c r="D17" s="27">
        <v>38.392833359129831</v>
      </c>
      <c r="E17" s="76">
        <v>6.2626319402429909</v>
      </c>
      <c r="F17" s="27">
        <v>16.18511098658081</v>
      </c>
      <c r="G17" s="76">
        <v>40.609474951913114</v>
      </c>
      <c r="H17" s="27">
        <v>24.728763024818022</v>
      </c>
      <c r="U17" s="85">
        <v>8</v>
      </c>
      <c r="V17" s="85">
        <v>8</v>
      </c>
      <c r="W17" s="85" t="str">
        <f t="shared" si="0"/>
        <v>West Midlands</v>
      </c>
      <c r="X17" s="85">
        <f t="shared" si="1"/>
        <v>46.891378658343832</v>
      </c>
      <c r="Y17" s="85">
        <f t="shared" si="2"/>
        <v>2.2458035929675493</v>
      </c>
      <c r="Z17" s="85"/>
      <c r="AA17" s="85"/>
      <c r="AB17" s="85"/>
      <c r="AC17" s="85">
        <v>0</v>
      </c>
      <c r="AD17" s="85"/>
      <c r="AE17" s="85"/>
      <c r="AF17" s="85"/>
    </row>
    <row r="18" spans="1:32" ht="20.100000000000001" customHeight="1" x14ac:dyDescent="0.3">
      <c r="B18" s="19" t="s">
        <v>13</v>
      </c>
      <c r="C18" s="75">
        <v>11.201133054925794</v>
      </c>
      <c r="D18" s="2">
        <v>100.13877230105821</v>
      </c>
      <c r="E18" s="75">
        <v>0</v>
      </c>
      <c r="F18" s="2">
        <v>0</v>
      </c>
      <c r="G18" s="75">
        <v>11.201133054925794</v>
      </c>
      <c r="H18" s="2">
        <v>100</v>
      </c>
      <c r="U18" s="85">
        <v>1</v>
      </c>
      <c r="V18" s="85">
        <v>1</v>
      </c>
      <c r="W18" s="85" t="str">
        <f>INDEX(B$18:B$22,MATCH(V18,U$18:U$22,0))</f>
        <v>North Scotland</v>
      </c>
      <c r="X18" s="85">
        <f t="shared" si="1"/>
        <v>11.201133054925794</v>
      </c>
      <c r="Y18" s="85">
        <f t="shared" si="2"/>
        <v>0</v>
      </c>
      <c r="Z18" s="85"/>
      <c r="AA18" s="85"/>
      <c r="AB18" s="85"/>
      <c r="AC18" s="85">
        <v>0</v>
      </c>
      <c r="AD18" s="85"/>
      <c r="AE18" s="85"/>
      <c r="AF18" s="85"/>
    </row>
    <row r="19" spans="1:32" ht="20.100000000000001" customHeight="1" x14ac:dyDescent="0.3">
      <c r="B19" s="19" t="s">
        <v>14</v>
      </c>
      <c r="C19" s="75">
        <v>1.8852681343363416</v>
      </c>
      <c r="D19" s="2">
        <v>60.613860776713913</v>
      </c>
      <c r="E19" s="75">
        <v>0.30008872138532328</v>
      </c>
      <c r="F19" s="2">
        <v>0.18320998139627051</v>
      </c>
      <c r="G19" s="75">
        <v>2.1853568557216647</v>
      </c>
      <c r="H19" s="2">
        <v>37.882127609057434</v>
      </c>
      <c r="U19" s="85">
        <v>2</v>
      </c>
      <c r="V19" s="85">
        <v>2</v>
      </c>
      <c r="W19" s="85" t="str">
        <f t="shared" ref="W19:W22" si="3">INDEX(B$18:B$22,MATCH(V19,U$18:U$22,0))</f>
        <v>North East Scotland</v>
      </c>
      <c r="X19" s="85">
        <f t="shared" si="1"/>
        <v>1.8852681343363416</v>
      </c>
      <c r="Y19" s="85">
        <f t="shared" si="2"/>
        <v>0.30008872138532328</v>
      </c>
      <c r="Z19" s="85" t="str">
        <f>B23</f>
        <v>Wales</v>
      </c>
      <c r="AA19" s="86">
        <f>C23</f>
        <v>69.584764584225567</v>
      </c>
      <c r="AB19" s="86">
        <f>E23</f>
        <v>5.9151076949121348</v>
      </c>
      <c r="AC19" s="85">
        <v>0</v>
      </c>
      <c r="AD19" s="85">
        <v>0</v>
      </c>
      <c r="AE19" s="85"/>
      <c r="AF19" s="85"/>
    </row>
    <row r="20" spans="1:32" ht="20.100000000000001" customHeight="1" x14ac:dyDescent="0.3">
      <c r="B20" s="19" t="s">
        <v>15</v>
      </c>
      <c r="C20" s="75">
        <v>3.4945236959736281</v>
      </c>
      <c r="D20" s="2">
        <v>62.523932603921672</v>
      </c>
      <c r="E20" s="75">
        <v>0.78726045803490396</v>
      </c>
      <c r="F20" s="2">
        <v>18.584154417858294</v>
      </c>
      <c r="G20" s="75">
        <v>4.2817841540085322</v>
      </c>
      <c r="H20" s="2">
        <v>38.412703473749602</v>
      </c>
      <c r="U20" s="85">
        <v>3</v>
      </c>
      <c r="V20" s="85">
        <v>3</v>
      </c>
      <c r="W20" s="85" t="str">
        <f t="shared" si="3"/>
        <v>East Scotland</v>
      </c>
      <c r="X20" s="85">
        <f t="shared" si="1"/>
        <v>3.4945236959736281</v>
      </c>
      <c r="Y20" s="85">
        <f t="shared" si="2"/>
        <v>0.78726045803490396</v>
      </c>
      <c r="Z20" s="85" t="str">
        <f>B17</f>
        <v>Scotland</v>
      </c>
      <c r="AA20" s="86">
        <f>C17</f>
        <v>34.346843011670124</v>
      </c>
      <c r="AB20" s="86">
        <f>E17</f>
        <v>6.2626319402429909</v>
      </c>
      <c r="AC20" s="85">
        <v>0</v>
      </c>
      <c r="AD20" s="85">
        <v>0</v>
      </c>
      <c r="AE20" s="85"/>
      <c r="AF20" s="85"/>
    </row>
    <row r="21" spans="1:32" ht="20.100000000000001" customHeight="1" x14ac:dyDescent="0.3">
      <c r="B21" s="19" t="s">
        <v>16</v>
      </c>
      <c r="C21" s="75">
        <v>17.055316567292451</v>
      </c>
      <c r="D21" s="2">
        <v>37.686633690366214</v>
      </c>
      <c r="E21" s="75">
        <v>5.0637234097205646</v>
      </c>
      <c r="F21" s="2">
        <v>18.243487590269648</v>
      </c>
      <c r="G21" s="75">
        <v>22.119039977013017</v>
      </c>
      <c r="H21" s="2">
        <v>20.960471976485113</v>
      </c>
      <c r="U21" s="85">
        <v>4</v>
      </c>
      <c r="V21" s="85">
        <v>4</v>
      </c>
      <c r="W21" s="85" t="str">
        <f t="shared" si="3"/>
        <v>South Scotland</v>
      </c>
      <c r="X21" s="85">
        <f t="shared" si="1"/>
        <v>17.055316567292451</v>
      </c>
      <c r="Y21" s="85">
        <f t="shared" si="2"/>
        <v>5.0637234097205646</v>
      </c>
      <c r="Z21" s="85" t="str">
        <f>B8</f>
        <v>England</v>
      </c>
      <c r="AA21" s="86">
        <f>C8</f>
        <v>305.13074281433234</v>
      </c>
      <c r="AB21" s="86">
        <f>E8</f>
        <v>30.953415985607045</v>
      </c>
      <c r="AC21" s="85">
        <v>0</v>
      </c>
      <c r="AD21" s="85">
        <v>0</v>
      </c>
      <c r="AE21" s="85"/>
      <c r="AF21" s="85"/>
    </row>
    <row r="22" spans="1:32" ht="20.100000000000001" customHeight="1" x14ac:dyDescent="0.3">
      <c r="B22" s="19" t="s">
        <v>17</v>
      </c>
      <c r="C22" s="75">
        <v>0.7106015591419097</v>
      </c>
      <c r="D22" s="2">
        <v>87.994308331739887</v>
      </c>
      <c r="E22" s="75">
        <v>0.11155935110219962</v>
      </c>
      <c r="F22" s="2">
        <v>15.842521296348611</v>
      </c>
      <c r="G22" s="75">
        <v>0.82216091024410931</v>
      </c>
      <c r="H22" s="2">
        <v>38.056162167544663</v>
      </c>
      <c r="U22" s="85">
        <v>5</v>
      </c>
      <c r="V22" s="85">
        <v>5</v>
      </c>
      <c r="W22" s="85" t="str">
        <f t="shared" si="3"/>
        <v>West Scotland</v>
      </c>
      <c r="X22" s="85">
        <f t="shared" si="1"/>
        <v>0.7106015591419097</v>
      </c>
      <c r="Y22" s="85">
        <f t="shared" si="2"/>
        <v>0.11155935110219962</v>
      </c>
      <c r="Z22" s="86" t="str">
        <f>B7</f>
        <v>Great Britain</v>
      </c>
      <c r="AA22" s="86">
        <f>C7</f>
        <v>409.06235041022802</v>
      </c>
      <c r="AB22" s="86">
        <f>E7</f>
        <v>43.131155620762172</v>
      </c>
      <c r="AC22" s="85">
        <v>0</v>
      </c>
      <c r="AD22" s="85">
        <v>0</v>
      </c>
      <c r="AE22" s="85"/>
      <c r="AF22" s="85"/>
    </row>
    <row r="23" spans="1:32" ht="20.100000000000001" customHeight="1" x14ac:dyDescent="0.3">
      <c r="B23" s="63" t="s">
        <v>1</v>
      </c>
      <c r="C23" s="76">
        <v>69.584764584225567</v>
      </c>
      <c r="D23" s="27">
        <v>17.141704420700631</v>
      </c>
      <c r="E23" s="76">
        <v>5.9151076949121348</v>
      </c>
      <c r="F23" s="27">
        <v>47.753925469620853</v>
      </c>
      <c r="G23" s="76">
        <v>75.499872279137705</v>
      </c>
      <c r="H23" s="27">
        <v>16.235674414465453</v>
      </c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</row>
    <row r="24" spans="1:32" ht="20.100000000000001" customHeight="1" x14ac:dyDescent="0.3"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</row>
    <row r="26" spans="1:32" ht="20.100000000000001" customHeight="1" x14ac:dyDescent="0.3">
      <c r="A26" s="4" t="s">
        <v>56</v>
      </c>
      <c r="B26" s="3" t="s">
        <v>64</v>
      </c>
    </row>
    <row r="28" spans="1:32" ht="20.100000000000001" customHeight="1" x14ac:dyDescent="0.2">
      <c r="B28" s="120" t="s">
        <v>39</v>
      </c>
      <c r="C28" s="136" t="s">
        <v>30</v>
      </c>
      <c r="D28" s="137"/>
      <c r="E28" s="43"/>
      <c r="F28" s="43"/>
      <c r="G28" s="43"/>
      <c r="H28" s="52"/>
    </row>
    <row r="29" spans="1:32" ht="20.100000000000001" customHeight="1" x14ac:dyDescent="0.2">
      <c r="B29" s="120"/>
      <c r="C29" s="138"/>
      <c r="D29" s="139"/>
    </row>
    <row r="30" spans="1:32" ht="20.100000000000001" customHeight="1" x14ac:dyDescent="0.2">
      <c r="B30" s="120"/>
      <c r="C30" s="74" t="s">
        <v>54</v>
      </c>
      <c r="D30" s="74" t="s">
        <v>35</v>
      </c>
    </row>
    <row r="31" spans="1:32" ht="20.100000000000001" customHeight="1" x14ac:dyDescent="0.3">
      <c r="B31" s="60" t="s">
        <v>3</v>
      </c>
      <c r="C31" s="76">
        <v>452.19350603099031</v>
      </c>
      <c r="D31" s="27">
        <v>6.402797893672374</v>
      </c>
    </row>
    <row r="32" spans="1:32" ht="20.100000000000001" customHeight="1" x14ac:dyDescent="0.3">
      <c r="B32" s="61" t="s">
        <v>0</v>
      </c>
      <c r="C32" s="76">
        <v>336.08415879993947</v>
      </c>
      <c r="D32" s="27">
        <v>7.7659308407522278</v>
      </c>
    </row>
    <row r="33" spans="2:4" ht="20.100000000000001" customHeight="1" x14ac:dyDescent="0.3">
      <c r="B33" s="19" t="s">
        <v>7</v>
      </c>
      <c r="C33" s="75">
        <v>21.004060337264406</v>
      </c>
      <c r="D33" s="2">
        <v>23.532172906776662</v>
      </c>
    </row>
    <row r="34" spans="2:4" ht="20.100000000000001" customHeight="1" x14ac:dyDescent="0.3">
      <c r="B34" s="19" t="s">
        <v>8</v>
      </c>
      <c r="C34" s="75">
        <v>7.7972243096807459</v>
      </c>
      <c r="D34" s="2">
        <v>35.444896454382011</v>
      </c>
    </row>
    <row r="35" spans="2:4" ht="20.100000000000001" customHeight="1" x14ac:dyDescent="0.3">
      <c r="B35" s="19" t="s">
        <v>24</v>
      </c>
      <c r="C35" s="75">
        <v>23.115896657951957</v>
      </c>
      <c r="D35" s="2">
        <v>24.602962520019378</v>
      </c>
    </row>
    <row r="36" spans="2:4" ht="20.100000000000001" customHeight="1" x14ac:dyDescent="0.2">
      <c r="B36" s="19" t="s">
        <v>9</v>
      </c>
      <c r="C36" s="75">
        <v>62.560659852144852</v>
      </c>
      <c r="D36" s="2">
        <v>13.141614522315335</v>
      </c>
    </row>
    <row r="37" spans="2:4" ht="20.100000000000001" customHeight="1" x14ac:dyDescent="0.2">
      <c r="B37" s="19" t="s">
        <v>18</v>
      </c>
      <c r="C37" s="75">
        <v>48.765947832472953</v>
      </c>
      <c r="D37" s="2">
        <v>14.253363695176086</v>
      </c>
    </row>
    <row r="38" spans="2:4" ht="20.100000000000001" customHeight="1" x14ac:dyDescent="0.2">
      <c r="B38" s="19" t="s">
        <v>12</v>
      </c>
      <c r="C38" s="75">
        <v>42.197664206587064</v>
      </c>
      <c r="D38" s="2">
        <v>11.95569939419028</v>
      </c>
    </row>
    <row r="39" spans="2:4" ht="20.100000000000001" customHeight="1" x14ac:dyDescent="0.2">
      <c r="B39" s="19" t="s">
        <v>5</v>
      </c>
      <c r="C39" s="75">
        <v>81.505523352526097</v>
      </c>
      <c r="D39" s="2">
        <v>15.699923457689568</v>
      </c>
    </row>
    <row r="40" spans="2:4" ht="20.100000000000001" customHeight="1" x14ac:dyDescent="0.2">
      <c r="B40" s="19" t="s">
        <v>6</v>
      </c>
      <c r="C40" s="75">
        <v>49.13718225131138</v>
      </c>
      <c r="D40" s="2">
        <v>14.198411047774332</v>
      </c>
    </row>
    <row r="41" spans="2:4" ht="20.100000000000001" customHeight="1" x14ac:dyDescent="0.2">
      <c r="B41" s="62" t="s">
        <v>2</v>
      </c>
      <c r="C41" s="76">
        <v>40.609474951913114</v>
      </c>
      <c r="D41" s="27">
        <v>24.728763024818022</v>
      </c>
    </row>
    <row r="42" spans="2:4" ht="20.100000000000001" customHeight="1" x14ac:dyDescent="0.2">
      <c r="B42" s="19" t="s">
        <v>13</v>
      </c>
      <c r="C42" s="75">
        <v>11.201133054925794</v>
      </c>
      <c r="D42" s="2">
        <v>100</v>
      </c>
    </row>
    <row r="43" spans="2:4" ht="20.100000000000001" customHeight="1" x14ac:dyDescent="0.2">
      <c r="B43" s="19" t="s">
        <v>14</v>
      </c>
      <c r="C43" s="75">
        <v>2.1853568557216647</v>
      </c>
      <c r="D43" s="2">
        <v>37.882127609057434</v>
      </c>
    </row>
    <row r="44" spans="2:4" ht="20.100000000000001" customHeight="1" x14ac:dyDescent="0.2">
      <c r="B44" s="19" t="s">
        <v>15</v>
      </c>
      <c r="C44" s="75">
        <v>4.2817841540085322</v>
      </c>
      <c r="D44" s="2">
        <v>38.412703473749602</v>
      </c>
    </row>
    <row r="45" spans="2:4" ht="20.100000000000001" customHeight="1" x14ac:dyDescent="0.2">
      <c r="B45" s="19" t="s">
        <v>16</v>
      </c>
      <c r="C45" s="75">
        <v>22.119039977013017</v>
      </c>
      <c r="D45" s="2">
        <v>20.960471976485113</v>
      </c>
    </row>
    <row r="46" spans="2:4" ht="20.100000000000001" customHeight="1" x14ac:dyDescent="0.2">
      <c r="B46" s="19" t="s">
        <v>17</v>
      </c>
      <c r="C46" s="75">
        <v>0.82216091024410931</v>
      </c>
      <c r="D46" s="2">
        <v>38.056162167544663</v>
      </c>
    </row>
    <row r="47" spans="2:4" ht="20.100000000000001" customHeight="1" x14ac:dyDescent="0.2">
      <c r="B47" s="63" t="s">
        <v>1</v>
      </c>
      <c r="C47" s="76">
        <v>75.499872279137705</v>
      </c>
      <c r="D47" s="27">
        <v>16.235674414465453</v>
      </c>
    </row>
    <row r="49" spans="1:8" ht="20.100000000000001" customHeight="1" x14ac:dyDescent="0.2">
      <c r="A49" s="4" t="s">
        <v>61</v>
      </c>
      <c r="B49" s="3" t="s">
        <v>174</v>
      </c>
    </row>
    <row r="51" spans="1:8" ht="20.100000000000001" customHeight="1" x14ac:dyDescent="0.2">
      <c r="B51" s="120" t="s">
        <v>39</v>
      </c>
      <c r="C51" s="120" t="s">
        <v>30</v>
      </c>
      <c r="D51" s="120"/>
      <c r="E51" s="120"/>
      <c r="F51" s="120"/>
      <c r="G51" s="120"/>
      <c r="H51" s="120"/>
    </row>
    <row r="52" spans="1:8" ht="20.100000000000001" customHeight="1" x14ac:dyDescent="0.2">
      <c r="B52" s="120"/>
      <c r="C52" s="120" t="s">
        <v>11</v>
      </c>
      <c r="D52" s="120"/>
      <c r="E52" s="120" t="s">
        <v>10</v>
      </c>
      <c r="F52" s="120"/>
      <c r="G52" s="120" t="s">
        <v>4</v>
      </c>
      <c r="H52" s="120"/>
    </row>
    <row r="53" spans="1:8" ht="20.100000000000001" customHeight="1" x14ac:dyDescent="0.2">
      <c r="B53" s="120"/>
      <c r="C53" s="74" t="s">
        <v>54</v>
      </c>
      <c r="D53" s="74" t="s">
        <v>35</v>
      </c>
      <c r="E53" s="74" t="s">
        <v>54</v>
      </c>
      <c r="F53" s="74" t="s">
        <v>35</v>
      </c>
      <c r="G53" s="74" t="s">
        <v>54</v>
      </c>
      <c r="H53" s="74" t="s">
        <v>35</v>
      </c>
    </row>
    <row r="54" spans="1:8" ht="30" customHeight="1" x14ac:dyDescent="0.2">
      <c r="B54" s="17" t="s">
        <v>3</v>
      </c>
      <c r="C54" s="75">
        <v>409.06235041022802</v>
      </c>
      <c r="D54" s="2">
        <v>6.9012043762661195</v>
      </c>
      <c r="E54" s="75">
        <v>43.131155620762172</v>
      </c>
      <c r="F54" s="2">
        <v>14.905779443694911</v>
      </c>
      <c r="G54" s="75">
        <v>452.19350603099031</v>
      </c>
      <c r="H54" s="2">
        <v>6.402797893672374</v>
      </c>
    </row>
    <row r="55" spans="1:8" ht="30" customHeight="1" x14ac:dyDescent="0.2">
      <c r="B55" s="18" t="s">
        <v>0</v>
      </c>
      <c r="C55" s="75">
        <v>305.13074281433234</v>
      </c>
      <c r="D55" s="2">
        <v>8.348310942201282</v>
      </c>
      <c r="E55" s="75">
        <v>30.953415985607045</v>
      </c>
      <c r="F55" s="2">
        <v>18.368281797834516</v>
      </c>
      <c r="G55" s="75">
        <v>336.08415879993947</v>
      </c>
      <c r="H55" s="2">
        <v>7.7659308407522278</v>
      </c>
    </row>
    <row r="56" spans="1:8" ht="30" customHeight="1" x14ac:dyDescent="0.2">
      <c r="B56" s="20" t="s">
        <v>2</v>
      </c>
      <c r="C56" s="75">
        <v>34.346843011670124</v>
      </c>
      <c r="D56" s="2">
        <v>38.392833359129831</v>
      </c>
      <c r="E56" s="75">
        <v>6.2626319402429909</v>
      </c>
      <c r="F56" s="2">
        <v>16.18511098658081</v>
      </c>
      <c r="G56" s="75">
        <v>40.609474951913114</v>
      </c>
      <c r="H56" s="2">
        <v>24.728763024818022</v>
      </c>
    </row>
    <row r="57" spans="1:8" ht="30" customHeight="1" x14ac:dyDescent="0.2">
      <c r="B57" s="21" t="s">
        <v>1</v>
      </c>
      <c r="C57" s="75">
        <v>69.584764584225567</v>
      </c>
      <c r="D57" s="2">
        <v>17.141704420700631</v>
      </c>
      <c r="E57" s="75">
        <v>5.9151076949121348</v>
      </c>
      <c r="F57" s="2">
        <v>47.753925469620853</v>
      </c>
      <c r="G57" s="75">
        <v>75.499872279137705</v>
      </c>
      <c r="H57" s="2">
        <v>16.235674414465453</v>
      </c>
    </row>
    <row r="60" spans="1:8" ht="20.100000000000001" customHeight="1" x14ac:dyDescent="0.2">
      <c r="A60" s="15" t="s">
        <v>92</v>
      </c>
    </row>
  </sheetData>
  <mergeCells count="12">
    <mergeCell ref="B28:B30"/>
    <mergeCell ref="C28:D29"/>
    <mergeCell ref="B4:B6"/>
    <mergeCell ref="C4:H4"/>
    <mergeCell ref="C5:D5"/>
    <mergeCell ref="E5:F5"/>
    <mergeCell ref="G5:H5"/>
    <mergeCell ref="B51:B53"/>
    <mergeCell ref="C51:H51"/>
    <mergeCell ref="C52:D52"/>
    <mergeCell ref="E52:F52"/>
    <mergeCell ref="G52:H52"/>
  </mergeCells>
  <conditionalFormatting sqref="E7:E8 E17:E23">
    <cfRule type="cellIs" dxfId="244" priority="187" operator="between">
      <formula>0.001</formula>
      <formula>0.1</formula>
    </cfRule>
  </conditionalFormatting>
  <conditionalFormatting sqref="E9:E16">
    <cfRule type="cellIs" dxfId="243" priority="186" operator="between">
      <formula>0.001</formula>
      <formula>0.1</formula>
    </cfRule>
  </conditionalFormatting>
  <conditionalFormatting sqref="F7">
    <cfRule type="cellIs" dxfId="242" priority="183" operator="between">
      <formula>0.001</formula>
      <formula>0.1</formula>
    </cfRule>
  </conditionalFormatting>
  <conditionalFormatting sqref="F17">
    <cfRule type="cellIs" dxfId="241" priority="182" operator="between">
      <formula>0.001</formula>
      <formula>0.1</formula>
    </cfRule>
  </conditionalFormatting>
  <conditionalFormatting sqref="F8">
    <cfRule type="cellIs" dxfId="240" priority="185" operator="between">
      <formula>0.001</formula>
      <formula>0.1</formula>
    </cfRule>
  </conditionalFormatting>
  <conditionalFormatting sqref="F9:F16">
    <cfRule type="cellIs" dxfId="239" priority="184" operator="between">
      <formula>0.001</formula>
      <formula>0.1</formula>
    </cfRule>
  </conditionalFormatting>
  <conditionalFormatting sqref="F23">
    <cfRule type="cellIs" dxfId="238" priority="181" operator="between">
      <formula>0.001</formula>
      <formula>0.1</formula>
    </cfRule>
  </conditionalFormatting>
  <conditionalFormatting sqref="F18:F22">
    <cfRule type="cellIs" dxfId="237" priority="180" operator="between">
      <formula>0.001</formula>
      <formula>0.1</formula>
    </cfRule>
  </conditionalFormatting>
  <conditionalFormatting sqref="G9:G16">
    <cfRule type="cellIs" dxfId="236" priority="174" operator="between">
      <formula>0.001</formula>
      <formula>0.1</formula>
    </cfRule>
  </conditionalFormatting>
  <conditionalFormatting sqref="H8">
    <cfRule type="cellIs" dxfId="235" priority="173" operator="between">
      <formula>0.001</formula>
      <formula>0.1</formula>
    </cfRule>
  </conditionalFormatting>
  <conditionalFormatting sqref="G7:G8 G17:G23">
    <cfRule type="cellIs" dxfId="234" priority="175" operator="between">
      <formula>0.001</formula>
      <formula>0.1</formula>
    </cfRule>
  </conditionalFormatting>
  <conditionalFormatting sqref="H9:H16">
    <cfRule type="cellIs" dxfId="233" priority="172" operator="between">
      <formula>0.001</formula>
      <formula>0.1</formula>
    </cfRule>
  </conditionalFormatting>
  <conditionalFormatting sqref="H7">
    <cfRule type="cellIs" dxfId="232" priority="171" operator="between">
      <formula>0.001</formula>
      <formula>0.1</formula>
    </cfRule>
  </conditionalFormatting>
  <conditionalFormatting sqref="H23">
    <cfRule type="cellIs" dxfId="231" priority="169" operator="between">
      <formula>0.001</formula>
      <formula>0.1</formula>
    </cfRule>
  </conditionalFormatting>
  <conditionalFormatting sqref="H18:H22">
    <cfRule type="cellIs" dxfId="230" priority="168" operator="between">
      <formula>0.001</formula>
      <formula>0.1</formula>
    </cfRule>
  </conditionalFormatting>
  <conditionalFormatting sqref="H17">
    <cfRule type="cellIs" dxfId="229" priority="170" operator="between">
      <formula>0.001</formula>
      <formula>0.1</formula>
    </cfRule>
  </conditionalFormatting>
  <conditionalFormatting sqref="H9:H16 H18:H22">
    <cfRule type="expression" dxfId="228" priority="164">
      <formula>IF(H9&gt;=25,1,0)</formula>
    </cfRule>
  </conditionalFormatting>
  <conditionalFormatting sqref="C7:C8 C17:C23">
    <cfRule type="cellIs" dxfId="227" priority="199" operator="between">
      <formula>0.001</formula>
      <formula>0.1</formula>
    </cfRule>
  </conditionalFormatting>
  <conditionalFormatting sqref="C9:C16">
    <cfRule type="cellIs" dxfId="226" priority="198" operator="between">
      <formula>0.001</formula>
      <formula>0.1</formula>
    </cfRule>
  </conditionalFormatting>
  <conditionalFormatting sqref="D9:D16">
    <cfRule type="cellIs" dxfId="225" priority="196" operator="between">
      <formula>0.001</formula>
      <formula>0.1</formula>
    </cfRule>
  </conditionalFormatting>
  <conditionalFormatting sqref="D23">
    <cfRule type="cellIs" dxfId="224" priority="193" operator="between">
      <formula>0.001</formula>
      <formula>0.1</formula>
    </cfRule>
  </conditionalFormatting>
  <conditionalFormatting sqref="D18:D22">
    <cfRule type="cellIs" dxfId="223" priority="192" operator="between">
      <formula>0.001</formula>
      <formula>0.1</formula>
    </cfRule>
  </conditionalFormatting>
  <conditionalFormatting sqref="D8">
    <cfRule type="cellIs" dxfId="222" priority="197" operator="between">
      <formula>0.001</formula>
      <formula>0.1</formula>
    </cfRule>
  </conditionalFormatting>
  <conditionalFormatting sqref="D7">
    <cfRule type="cellIs" dxfId="221" priority="195" operator="between">
      <formula>0.001</formula>
      <formula>0.1</formula>
    </cfRule>
  </conditionalFormatting>
  <conditionalFormatting sqref="D17">
    <cfRule type="cellIs" dxfId="220" priority="194" operator="between">
      <formula>0.001</formula>
      <formula>0.1</formula>
    </cfRule>
  </conditionalFormatting>
  <conditionalFormatting sqref="C7:C8 C17 C23">
    <cfRule type="expression" dxfId="219" priority="191">
      <formula>IF(D7&gt;=25,1,0)</formula>
    </cfRule>
  </conditionalFormatting>
  <conditionalFormatting sqref="C9:C16 C18:C22">
    <cfRule type="expression" dxfId="218" priority="190">
      <formula>IF(D9&gt;=25,1,0)</formula>
    </cfRule>
  </conditionalFormatting>
  <conditionalFormatting sqref="D7:D8 D17 D23">
    <cfRule type="expression" dxfId="217" priority="189">
      <formula>IF(D7&gt;=25,1,0)</formula>
    </cfRule>
  </conditionalFormatting>
  <conditionalFormatting sqref="D9:D16 D18:D22">
    <cfRule type="expression" dxfId="216" priority="188">
      <formula>IF(D9&gt;=25,1,0)</formula>
    </cfRule>
  </conditionalFormatting>
  <conditionalFormatting sqref="E7:E8 E17 E23">
    <cfRule type="expression" dxfId="215" priority="179">
      <formula>IF(F7&gt;=25,1,0)</formula>
    </cfRule>
  </conditionalFormatting>
  <conditionalFormatting sqref="E9:E16 E18:E22">
    <cfRule type="expression" dxfId="214" priority="178">
      <formula>IF(F9&gt;=25,1,0)</formula>
    </cfRule>
  </conditionalFormatting>
  <conditionalFormatting sqref="F7:F8 F17 F23">
    <cfRule type="expression" dxfId="213" priority="177">
      <formula>IF(F7&gt;=25,1,0)</formula>
    </cfRule>
  </conditionalFormatting>
  <conditionalFormatting sqref="F9:F16 F18:F22">
    <cfRule type="expression" dxfId="212" priority="176">
      <formula>IF(F9&gt;=25,1,0)</formula>
    </cfRule>
  </conditionalFormatting>
  <conditionalFormatting sqref="G7:G8 G17 G23">
    <cfRule type="expression" dxfId="211" priority="167">
      <formula>IF(H7&gt;=25,1,0)</formula>
    </cfRule>
  </conditionalFormatting>
  <conditionalFormatting sqref="G9:G16 G18:G22">
    <cfRule type="expression" dxfId="210" priority="166">
      <formula>IF(H9&gt;=25,1,0)</formula>
    </cfRule>
  </conditionalFormatting>
  <conditionalFormatting sqref="H7:H8 H17 H23">
    <cfRule type="expression" dxfId="209" priority="165">
      <formula>IF(H7&gt;=25,1,0)</formula>
    </cfRule>
  </conditionalFormatting>
  <conditionalFormatting sqref="C33:C40">
    <cfRule type="cellIs" dxfId="208" priority="102" operator="between">
      <formula>0.001</formula>
      <formula>0.1</formula>
    </cfRule>
  </conditionalFormatting>
  <conditionalFormatting sqref="D32">
    <cfRule type="cellIs" dxfId="207" priority="101" operator="between">
      <formula>0.001</formula>
      <formula>0.1</formula>
    </cfRule>
  </conditionalFormatting>
  <conditionalFormatting sqref="C31:C32 C41:C47">
    <cfRule type="cellIs" dxfId="206" priority="103" operator="between">
      <formula>0.001</formula>
      <formula>0.1</formula>
    </cfRule>
  </conditionalFormatting>
  <conditionalFormatting sqref="D33:D40">
    <cfRule type="cellIs" dxfId="205" priority="100" operator="between">
      <formula>0.001</formula>
      <formula>0.1</formula>
    </cfRule>
  </conditionalFormatting>
  <conditionalFormatting sqref="D31">
    <cfRule type="cellIs" dxfId="204" priority="99" operator="between">
      <formula>0.001</formula>
      <formula>0.1</formula>
    </cfRule>
  </conditionalFormatting>
  <conditionalFormatting sqref="D47">
    <cfRule type="cellIs" dxfId="203" priority="97" operator="between">
      <formula>0.001</formula>
      <formula>0.1</formula>
    </cfRule>
  </conditionalFormatting>
  <conditionalFormatting sqref="D42:D46">
    <cfRule type="cellIs" dxfId="202" priority="96" operator="between">
      <formula>0.001</formula>
      <formula>0.1</formula>
    </cfRule>
  </conditionalFormatting>
  <conditionalFormatting sqref="D41">
    <cfRule type="cellIs" dxfId="201" priority="98" operator="between">
      <formula>0.001</formula>
      <formula>0.1</formula>
    </cfRule>
  </conditionalFormatting>
  <conditionalFormatting sqref="D33:D40 D42:D46">
    <cfRule type="expression" dxfId="200" priority="92">
      <formula>IF(D33&gt;=25,1,0)</formula>
    </cfRule>
  </conditionalFormatting>
  <conditionalFormatting sqref="C31:C32 C41 C47">
    <cfRule type="expression" dxfId="199" priority="95">
      <formula>IF(D31&gt;=25,1,0)</formula>
    </cfRule>
  </conditionalFormatting>
  <conditionalFormatting sqref="C33:C40 C42:C46">
    <cfRule type="expression" dxfId="198" priority="94">
      <formula>IF(D33&gt;=25,1,0)</formula>
    </cfRule>
  </conditionalFormatting>
  <conditionalFormatting sqref="D31:D32 D41 D47">
    <cfRule type="expression" dxfId="197" priority="93">
      <formula>IF(D31&gt;=25,1,0)</formula>
    </cfRule>
  </conditionalFormatting>
  <conditionalFormatting sqref="E54:E57 C54:C57 G54:G57">
    <cfRule type="cellIs" dxfId="196" priority="19" operator="between">
      <formula>0.001</formula>
      <formula>0.1</formula>
    </cfRule>
  </conditionalFormatting>
  <conditionalFormatting sqref="F54">
    <cfRule type="cellIs" dxfId="195" priority="11" operator="between">
      <formula>0.001</formula>
      <formula>0.1</formula>
    </cfRule>
  </conditionalFormatting>
  <conditionalFormatting sqref="F56">
    <cfRule type="cellIs" dxfId="194" priority="10" operator="between">
      <formula>0.001</formula>
      <formula>0.1</formula>
    </cfRule>
  </conditionalFormatting>
  <conditionalFormatting sqref="F55">
    <cfRule type="cellIs" dxfId="193" priority="12" operator="between">
      <formula>0.001</formula>
      <formula>0.1</formula>
    </cfRule>
  </conditionalFormatting>
  <conditionalFormatting sqref="F57">
    <cfRule type="cellIs" dxfId="192" priority="9" operator="between">
      <formula>0.001</formula>
      <formula>0.1</formula>
    </cfRule>
  </conditionalFormatting>
  <conditionalFormatting sqref="D57">
    <cfRule type="cellIs" dxfId="191" priority="15" operator="between">
      <formula>0.001</formula>
      <formula>0.1</formula>
    </cfRule>
  </conditionalFormatting>
  <conditionalFormatting sqref="D55">
    <cfRule type="cellIs" dxfId="190" priority="18" operator="between">
      <formula>0.001</formula>
      <formula>0.1</formula>
    </cfRule>
  </conditionalFormatting>
  <conditionalFormatting sqref="D54">
    <cfRule type="cellIs" dxfId="189" priority="17" operator="between">
      <formula>0.001</formula>
      <formula>0.1</formula>
    </cfRule>
  </conditionalFormatting>
  <conditionalFormatting sqref="D56">
    <cfRule type="cellIs" dxfId="188" priority="16" operator="between">
      <formula>0.001</formula>
      <formula>0.1</formula>
    </cfRule>
  </conditionalFormatting>
  <conditionalFormatting sqref="C54:C57">
    <cfRule type="expression" dxfId="187" priority="14">
      <formula>IF(D54&gt;=25,1,0)</formula>
    </cfRule>
  </conditionalFormatting>
  <conditionalFormatting sqref="D54:D57">
    <cfRule type="expression" dxfId="186" priority="13">
      <formula>IF(D54&gt;=25,1,0)</formula>
    </cfRule>
  </conditionalFormatting>
  <conditionalFormatting sqref="E54:E57">
    <cfRule type="expression" dxfId="185" priority="8">
      <formula>IF(F54&gt;=25,1,0)</formula>
    </cfRule>
  </conditionalFormatting>
  <conditionalFormatting sqref="F54:F57">
    <cfRule type="expression" dxfId="184" priority="7">
      <formula>IF(F54&gt;=25,1,0)</formula>
    </cfRule>
  </conditionalFormatting>
  <conditionalFormatting sqref="H55">
    <cfRule type="cellIs" dxfId="183" priority="6" operator="between">
      <formula>0.001</formula>
      <formula>0.1</formula>
    </cfRule>
  </conditionalFormatting>
  <conditionalFormatting sqref="H54">
    <cfRule type="cellIs" dxfId="182" priority="5" operator="between">
      <formula>0.001</formula>
      <formula>0.1</formula>
    </cfRule>
  </conditionalFormatting>
  <conditionalFormatting sqref="H57">
    <cfRule type="cellIs" dxfId="181" priority="3" operator="between">
      <formula>0.001</formula>
      <formula>0.1</formula>
    </cfRule>
  </conditionalFormatting>
  <conditionalFormatting sqref="H56">
    <cfRule type="cellIs" dxfId="180" priority="4" operator="between">
      <formula>0.001</formula>
      <formula>0.1</formula>
    </cfRule>
  </conditionalFormatting>
  <conditionalFormatting sqref="G54:G57">
    <cfRule type="expression" dxfId="179" priority="2">
      <formula>IF(H54&gt;=25,1,0)</formula>
    </cfRule>
  </conditionalFormatting>
  <conditionalFormatting sqref="H54:H57">
    <cfRule type="expression" dxfId="178" priority="1">
      <formula>IF(H54&gt;=25,1,0)</formula>
    </cfRule>
  </conditionalFormatting>
  <hyperlinks>
    <hyperlink ref="A60" location="Index!A1" display="Return to Index tab"/>
  </hyperlinks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BC47"/>
  <sheetViews>
    <sheetView showGridLines="0" zoomScale="70" zoomScaleNormal="70" workbookViewId="0">
      <selection activeCell="A2" sqref="A2"/>
    </sheetView>
  </sheetViews>
  <sheetFormatPr defaultColWidth="9.140625" defaultRowHeight="20.100000000000001" customHeight="1" x14ac:dyDescent="0.2"/>
  <cols>
    <col min="1" max="1" width="15.7109375" style="1" customWidth="1"/>
    <col min="2" max="2" width="34.7109375" style="1" customWidth="1"/>
    <col min="3" max="3" width="14.7109375" style="1" customWidth="1"/>
    <col min="4" max="4" width="7.7109375" style="1" customWidth="1"/>
    <col min="5" max="5" width="14.7109375" style="1" customWidth="1"/>
    <col min="6" max="6" width="7.7109375" style="1" customWidth="1"/>
    <col min="7" max="7" width="14.7109375" style="1" customWidth="1"/>
    <col min="8" max="8" width="7.7109375" style="1" customWidth="1"/>
    <col min="9" max="9" width="14.7109375" style="1" customWidth="1"/>
    <col min="10" max="10" width="7.7109375" style="1" customWidth="1"/>
    <col min="11" max="11" width="14.7109375" style="1" customWidth="1"/>
    <col min="12" max="12" width="7.7109375" style="1" customWidth="1"/>
    <col min="13" max="13" width="14.7109375" style="1" customWidth="1"/>
    <col min="14" max="14" width="7.7109375" style="1" customWidth="1"/>
    <col min="15" max="27" width="14.7109375" style="1" customWidth="1"/>
    <col min="28" max="29" width="11.7109375" style="1" customWidth="1"/>
    <col min="30" max="31" width="9.140625" style="1"/>
    <col min="32" max="32" width="10.140625" style="1" bestFit="1" customWidth="1"/>
    <col min="33" max="33" width="9.140625" style="1"/>
    <col min="34" max="35" width="10.140625" style="1" bestFit="1" customWidth="1"/>
    <col min="36" max="16384" width="9.140625" style="1"/>
  </cols>
  <sheetData>
    <row r="1" spans="1:55" ht="20.100000000000001" customHeight="1" x14ac:dyDescent="0.3">
      <c r="A1" s="44"/>
    </row>
    <row r="2" spans="1:55" ht="20.100000000000001" customHeight="1" x14ac:dyDescent="0.3">
      <c r="A2" s="4" t="s">
        <v>62</v>
      </c>
      <c r="B2" s="3" t="s">
        <v>114</v>
      </c>
    </row>
    <row r="3" spans="1:55" ht="20.100000000000001" customHeight="1" x14ac:dyDescent="0.3"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</row>
    <row r="4" spans="1:55" ht="22.9" customHeight="1" x14ac:dyDescent="0.2">
      <c r="B4" s="120" t="s">
        <v>39</v>
      </c>
      <c r="C4" s="120" t="s">
        <v>112</v>
      </c>
      <c r="D4" s="120"/>
      <c r="E4" s="120"/>
      <c r="F4" s="120"/>
      <c r="G4" s="120"/>
      <c r="H4" s="120"/>
      <c r="I4" s="120" t="s">
        <v>20</v>
      </c>
      <c r="J4" s="120"/>
      <c r="K4" s="120"/>
      <c r="L4" s="120"/>
      <c r="M4" s="120"/>
      <c r="N4" s="122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 t="str">
        <f>C4</f>
        <v>Hedgerow groups</v>
      </c>
      <c r="AG4" s="85" t="str">
        <f>I4</f>
        <v>Hedgerow trees</v>
      </c>
      <c r="AH4" s="85"/>
      <c r="AI4" s="85" t="str">
        <f>C4</f>
        <v>Hedgerow groups</v>
      </c>
      <c r="AJ4" s="85" t="str">
        <f>I4</f>
        <v>Hedgerow trees</v>
      </c>
      <c r="AK4" s="85"/>
      <c r="AL4" s="85"/>
      <c r="AM4" s="85"/>
      <c r="AN4" s="85"/>
      <c r="AO4" s="85"/>
      <c r="AP4" s="85" t="str">
        <f>CONCATENATE(C4," - ",C5)</f>
        <v>Hedgerow groups - Rural</v>
      </c>
      <c r="AQ4" s="85" t="str">
        <f>CONCATENATE(I4," - ",C5)</f>
        <v>Hedgerow trees - Rural</v>
      </c>
      <c r="AR4" s="85"/>
      <c r="AS4" s="85" t="str">
        <f>AP4</f>
        <v>Hedgerow groups - Rural</v>
      </c>
      <c r="AT4" s="85" t="str">
        <f>AQ4</f>
        <v>Hedgerow trees - Rural</v>
      </c>
      <c r="AU4" s="85"/>
      <c r="AV4" s="85"/>
      <c r="AW4" s="85"/>
      <c r="AX4" s="85" t="str">
        <f>CONCATENATE(C4," - ",K5)</f>
        <v>Hedgerow groups - Urban</v>
      </c>
      <c r="AY4" s="85" t="str">
        <f>CONCATENATE(I4," - ",K5)</f>
        <v>Hedgerow trees - Urban</v>
      </c>
      <c r="AZ4" s="85"/>
      <c r="BA4" s="85" t="str">
        <f>AX4</f>
        <v>Hedgerow groups - Urban</v>
      </c>
      <c r="BB4" s="85" t="str">
        <f>AY4</f>
        <v>Hedgerow trees - Urban</v>
      </c>
      <c r="BC4" s="85"/>
    </row>
    <row r="5" spans="1:55" ht="20.100000000000001" customHeight="1" x14ac:dyDescent="0.2">
      <c r="B5" s="120"/>
      <c r="C5" s="120" t="s">
        <v>11</v>
      </c>
      <c r="D5" s="120"/>
      <c r="E5" s="120" t="s">
        <v>10</v>
      </c>
      <c r="F5" s="120"/>
      <c r="G5" s="120" t="s">
        <v>4</v>
      </c>
      <c r="H5" s="120"/>
      <c r="I5" s="120" t="s">
        <v>11</v>
      </c>
      <c r="J5" s="120"/>
      <c r="K5" s="120" t="s">
        <v>10</v>
      </c>
      <c r="L5" s="120"/>
      <c r="M5" s="120" t="s">
        <v>4</v>
      </c>
      <c r="N5" s="122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</row>
    <row r="6" spans="1:55" ht="20.100000000000001" customHeight="1" x14ac:dyDescent="0.2">
      <c r="B6" s="120"/>
      <c r="C6" s="74" t="s">
        <v>34</v>
      </c>
      <c r="D6" s="74" t="s">
        <v>35</v>
      </c>
      <c r="E6" s="74" t="s">
        <v>34</v>
      </c>
      <c r="F6" s="74" t="s">
        <v>35</v>
      </c>
      <c r="G6" s="74" t="s">
        <v>34</v>
      </c>
      <c r="H6" s="74" t="s">
        <v>35</v>
      </c>
      <c r="I6" s="74" t="s">
        <v>34</v>
      </c>
      <c r="J6" s="74" t="s">
        <v>35</v>
      </c>
      <c r="K6" s="74" t="s">
        <v>34</v>
      </c>
      <c r="L6" s="74" t="s">
        <v>35</v>
      </c>
      <c r="M6" s="74" t="s">
        <v>34</v>
      </c>
      <c r="N6" s="84" t="s">
        <v>35</v>
      </c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</row>
    <row r="7" spans="1:55" ht="20.100000000000001" customHeight="1" x14ac:dyDescent="0.3">
      <c r="B7" s="60" t="s">
        <v>3</v>
      </c>
      <c r="C7" s="76">
        <v>18.967705234396799</v>
      </c>
      <c r="D7" s="27">
        <v>22.3355179018541</v>
      </c>
      <c r="E7" s="76">
        <v>1.63344613551817</v>
      </c>
      <c r="F7" s="27">
        <v>42.436506345621602</v>
      </c>
      <c r="G7" s="76">
        <v>20.60115136991497</v>
      </c>
      <c r="H7" s="27">
        <v>20.83800593346561</v>
      </c>
      <c r="I7" s="76">
        <v>21.361615066375801</v>
      </c>
      <c r="J7" s="27">
        <v>12.078106635878299</v>
      </c>
      <c r="K7" s="76">
        <v>1.6028206182212199</v>
      </c>
      <c r="L7" s="27">
        <v>27.1217368364861</v>
      </c>
      <c r="M7" s="76">
        <v>22.964435684597021</v>
      </c>
      <c r="N7" s="89">
        <v>11.39346241899649</v>
      </c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</row>
    <row r="8" spans="1:55" ht="20.100000000000001" customHeight="1" x14ac:dyDescent="0.3">
      <c r="B8" s="61" t="s">
        <v>0</v>
      </c>
      <c r="C8" s="76">
        <v>13.7969363809967</v>
      </c>
      <c r="D8" s="27">
        <v>23.126685969903697</v>
      </c>
      <c r="E8" s="76">
        <v>0.77181946748841601</v>
      </c>
      <c r="F8" s="27">
        <v>44.343453376559602</v>
      </c>
      <c r="G8" s="76">
        <v>14.568755848485116</v>
      </c>
      <c r="H8" s="27">
        <v>22.02711825906178</v>
      </c>
      <c r="I8" s="76">
        <v>17.983621966760499</v>
      </c>
      <c r="J8" s="27">
        <v>12.2113407183832</v>
      </c>
      <c r="K8" s="76">
        <v>0.85141095507040909</v>
      </c>
      <c r="L8" s="27">
        <v>29.702801564492297</v>
      </c>
      <c r="M8" s="76">
        <v>18.835032921830908</v>
      </c>
      <c r="N8" s="89">
        <v>11.736399880499206</v>
      </c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</row>
    <row r="9" spans="1:55" ht="20.100000000000001" customHeight="1" x14ac:dyDescent="0.3">
      <c r="B9" s="19" t="s">
        <v>7</v>
      </c>
      <c r="C9" s="75">
        <v>1.1526158245871601</v>
      </c>
      <c r="D9" s="2">
        <v>28.869401597976303</v>
      </c>
      <c r="E9" s="75">
        <v>6.7133552849610395E-2</v>
      </c>
      <c r="F9" s="2">
        <v>48.211490714772196</v>
      </c>
      <c r="G9" s="75">
        <v>1.2197493774367705</v>
      </c>
      <c r="H9" s="2">
        <v>27.409210148537056</v>
      </c>
      <c r="I9" s="75">
        <v>1.50299892956874</v>
      </c>
      <c r="J9" s="2">
        <v>21.8765489705393</v>
      </c>
      <c r="K9" s="75">
        <v>0.19506480359679401</v>
      </c>
      <c r="L9" s="2">
        <v>56.9695248041753</v>
      </c>
      <c r="M9" s="75">
        <v>1.6980637331655339</v>
      </c>
      <c r="N9" s="90">
        <v>20.439501527118374</v>
      </c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</row>
    <row r="10" spans="1:55" ht="20.100000000000001" customHeight="1" x14ac:dyDescent="0.3">
      <c r="B10" s="19" t="s">
        <v>8</v>
      </c>
      <c r="C10" s="75">
        <v>0.46585147479545602</v>
      </c>
      <c r="D10" s="2">
        <v>31.1410991651817</v>
      </c>
      <c r="E10" s="75">
        <v>1.5224708054254301E-2</v>
      </c>
      <c r="F10" s="2">
        <v>63.304966306813604</v>
      </c>
      <c r="G10" s="75">
        <v>0.48107618284971032</v>
      </c>
      <c r="H10" s="2">
        <v>30.222047723763186</v>
      </c>
      <c r="I10" s="75">
        <v>0.38214828384405003</v>
      </c>
      <c r="J10" s="2">
        <v>27.256560594793299</v>
      </c>
      <c r="K10" s="75">
        <v>1.4341553664030299E-2</v>
      </c>
      <c r="L10" s="2">
        <v>45.049080453502199</v>
      </c>
      <c r="M10" s="75">
        <v>0.39648983750808031</v>
      </c>
      <c r="N10" s="90">
        <v>26.321142607070204</v>
      </c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7">
        <f t="shared" ref="AB10:AB17" si="0">G9+M9</f>
        <v>2.9178131106023044</v>
      </c>
      <c r="AC10" s="85">
        <v>1</v>
      </c>
      <c r="AD10" s="85">
        <v>1</v>
      </c>
      <c r="AE10" s="85" t="str">
        <f t="shared" ref="AE10:AE17" si="1">INDEX(B$9:B$16,MATCH(AD10,AC$10:AC$17,0))</f>
        <v>North West England</v>
      </c>
      <c r="AF10" s="85">
        <f>VLOOKUP($AE10,$B$9:$N$22,6,FALSE)</f>
        <v>1.2197493774367705</v>
      </c>
      <c r="AG10" s="85">
        <f t="shared" ref="AG10:AG22" si="2">VLOOKUP($AE10,B$9:N$22,12,FALSE)</f>
        <v>1.6980637331655339</v>
      </c>
      <c r="AH10" s="85"/>
      <c r="AI10" s="85"/>
      <c r="AJ10" s="85"/>
      <c r="AK10" s="85">
        <v>0</v>
      </c>
      <c r="AL10" s="85"/>
      <c r="AM10" s="87">
        <f t="shared" ref="AM10:AM17" si="3">C9+I9</f>
        <v>2.6556147541559003</v>
      </c>
      <c r="AN10" s="85">
        <v>1</v>
      </c>
      <c r="AO10" s="85" t="str">
        <f t="shared" ref="AO10:AO17" si="4">INDEX(B$9:B$16,MATCH(AD10,AN$10:AN$17,0))</f>
        <v>North West England</v>
      </c>
      <c r="AP10" s="85">
        <f t="shared" ref="AP10:AP22" si="5">VLOOKUP($AO10,$B$9:$N$22,2,FALSE)</f>
        <v>1.1526158245871601</v>
      </c>
      <c r="AQ10" s="85">
        <f t="shared" ref="AQ10:AQ22" si="6">VLOOKUP($AO10,$B$9:$N$22,8,FALSE)</f>
        <v>1.50299892956874</v>
      </c>
      <c r="AR10" s="85"/>
      <c r="AS10" s="85"/>
      <c r="AT10" s="85"/>
      <c r="AU10" s="87">
        <f t="shared" ref="AU10:AU17" si="7">K9+E9</f>
        <v>0.26219835644640443</v>
      </c>
      <c r="AV10" s="85">
        <v>1</v>
      </c>
      <c r="AW10" s="85" t="str">
        <f t="shared" ref="AW10:AW17" si="8">INDEX(B$9:B$16,MATCH(AD10,AV$10:AV$17,0))</f>
        <v>North West England</v>
      </c>
      <c r="AX10" s="85">
        <f t="shared" ref="AX10:AX22" si="9">VLOOKUP($AW10,$B$9:$N$22,4,FALSE)</f>
        <v>6.7133552849610395E-2</v>
      </c>
      <c r="AY10" s="85">
        <f t="shared" ref="AY10:AY22" si="10">VLOOKUP($AW10,$B$9:$N$22,10,FALSE)</f>
        <v>0.19506480359679401</v>
      </c>
      <c r="AZ10" s="85"/>
      <c r="BA10" s="85"/>
      <c r="BB10" s="85"/>
      <c r="BC10" s="85"/>
    </row>
    <row r="11" spans="1:55" ht="20.100000000000001" customHeight="1" x14ac:dyDescent="0.3">
      <c r="B11" s="19" t="s">
        <v>24</v>
      </c>
      <c r="C11" s="75">
        <v>0.83465458100548195</v>
      </c>
      <c r="D11" s="2">
        <v>33.583311425328702</v>
      </c>
      <c r="E11" s="75">
        <v>2.35571065577291E-2</v>
      </c>
      <c r="F11" s="2">
        <v>62.212442944162206</v>
      </c>
      <c r="G11" s="75">
        <v>0.85821168756321109</v>
      </c>
      <c r="H11" s="2">
        <v>32.706092536436785</v>
      </c>
      <c r="I11" s="75">
        <v>1.9063444887320899</v>
      </c>
      <c r="J11" s="2">
        <v>20.5850013097713</v>
      </c>
      <c r="K11" s="75">
        <v>4.8901814092405502E-2</v>
      </c>
      <c r="L11" s="2">
        <v>45.272225476080102</v>
      </c>
      <c r="M11" s="75">
        <v>1.9552463028244955</v>
      </c>
      <c r="N11" s="90">
        <v>20.102073059140626</v>
      </c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7">
        <f t="shared" si="0"/>
        <v>0.87756602035779063</v>
      </c>
      <c r="AC11" s="85">
        <v>2</v>
      </c>
      <c r="AD11" s="85">
        <v>2</v>
      </c>
      <c r="AE11" s="85" t="str">
        <f t="shared" si="1"/>
        <v>North East England</v>
      </c>
      <c r="AF11" s="85">
        <f t="shared" ref="AF11:AF22" si="11">VLOOKUP($AE11,B$9:N$22,6,FALSE)</f>
        <v>0.48107618284971032</v>
      </c>
      <c r="AG11" s="85">
        <f t="shared" si="2"/>
        <v>0.39648983750808031</v>
      </c>
      <c r="AH11" s="85"/>
      <c r="AI11" s="85"/>
      <c r="AJ11" s="85"/>
      <c r="AK11" s="85">
        <v>0</v>
      </c>
      <c r="AL11" s="85"/>
      <c r="AM11" s="87">
        <f t="shared" si="3"/>
        <v>0.84799975863950605</v>
      </c>
      <c r="AN11" s="85">
        <v>2</v>
      </c>
      <c r="AO11" s="85" t="str">
        <f t="shared" si="4"/>
        <v>North East England</v>
      </c>
      <c r="AP11" s="85">
        <f t="shared" si="5"/>
        <v>0.46585147479545602</v>
      </c>
      <c r="AQ11" s="85">
        <f t="shared" si="6"/>
        <v>0.38214828384405003</v>
      </c>
      <c r="AR11" s="85"/>
      <c r="AS11" s="85"/>
      <c r="AT11" s="85"/>
      <c r="AU11" s="87">
        <f t="shared" si="7"/>
        <v>2.9566261718284602E-2</v>
      </c>
      <c r="AV11" s="85">
        <v>2</v>
      </c>
      <c r="AW11" s="85" t="str">
        <f t="shared" si="8"/>
        <v>North East England</v>
      </c>
      <c r="AX11" s="85">
        <f t="shared" si="9"/>
        <v>1.5224708054254301E-2</v>
      </c>
      <c r="AY11" s="85">
        <f t="shared" si="10"/>
        <v>1.4341553664030299E-2</v>
      </c>
      <c r="AZ11" s="85"/>
      <c r="BA11" s="85"/>
      <c r="BB11" s="85"/>
      <c r="BC11" s="85"/>
    </row>
    <row r="12" spans="1:55" ht="20.100000000000001" customHeight="1" x14ac:dyDescent="0.3">
      <c r="B12" s="19" t="s">
        <v>9</v>
      </c>
      <c r="C12" s="75">
        <v>1.5640255156712501</v>
      </c>
      <c r="D12" s="2">
        <v>22.828799391833901</v>
      </c>
      <c r="E12" s="75">
        <v>0.17895130450833399</v>
      </c>
      <c r="F12" s="2">
        <v>60.224645655288001</v>
      </c>
      <c r="G12" s="75">
        <v>1.7429768201795841</v>
      </c>
      <c r="H12" s="2">
        <v>21.397818274004724</v>
      </c>
      <c r="I12" s="75">
        <v>2.2784531058908701</v>
      </c>
      <c r="J12" s="2">
        <v>16.889749854425201</v>
      </c>
      <c r="K12" s="75">
        <v>6.6600544026277103E-2</v>
      </c>
      <c r="L12" s="2">
        <v>34.342444370397899</v>
      </c>
      <c r="M12" s="75">
        <v>2.3450536499171473</v>
      </c>
      <c r="N12" s="90">
        <v>16.439032961075782</v>
      </c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7">
        <f t="shared" si="0"/>
        <v>2.8134579903877066</v>
      </c>
      <c r="AC12" s="85">
        <v>3</v>
      </c>
      <c r="AD12" s="85">
        <v>3</v>
      </c>
      <c r="AE12" s="85" t="str">
        <f t="shared" si="1"/>
        <v>Yorkshire and the Humber</v>
      </c>
      <c r="AF12" s="85">
        <f t="shared" si="11"/>
        <v>0.85821168756321109</v>
      </c>
      <c r="AG12" s="85">
        <f t="shared" si="2"/>
        <v>1.9552463028244955</v>
      </c>
      <c r="AH12" s="85"/>
      <c r="AI12" s="85"/>
      <c r="AJ12" s="85"/>
      <c r="AK12" s="85">
        <v>0</v>
      </c>
      <c r="AL12" s="85"/>
      <c r="AM12" s="87">
        <f t="shared" si="3"/>
        <v>2.7409990697375717</v>
      </c>
      <c r="AN12" s="85">
        <v>3</v>
      </c>
      <c r="AO12" s="85" t="str">
        <f t="shared" si="4"/>
        <v>Yorkshire and the Humber</v>
      </c>
      <c r="AP12" s="85">
        <f t="shared" si="5"/>
        <v>0.83465458100548195</v>
      </c>
      <c r="AQ12" s="85">
        <f t="shared" si="6"/>
        <v>1.9063444887320899</v>
      </c>
      <c r="AR12" s="85"/>
      <c r="AS12" s="85"/>
      <c r="AT12" s="85"/>
      <c r="AU12" s="87">
        <f t="shared" si="7"/>
        <v>7.2458920650134595E-2</v>
      </c>
      <c r="AV12" s="85">
        <v>3</v>
      </c>
      <c r="AW12" s="85" t="str">
        <f t="shared" si="8"/>
        <v>Yorkshire and the Humber</v>
      </c>
      <c r="AX12" s="85">
        <f t="shared" si="9"/>
        <v>2.35571065577291E-2</v>
      </c>
      <c r="AY12" s="85">
        <f t="shared" si="10"/>
        <v>4.8901814092405502E-2</v>
      </c>
      <c r="AZ12" s="85"/>
      <c r="BA12" s="85"/>
      <c r="BB12" s="85"/>
      <c r="BC12" s="85"/>
    </row>
    <row r="13" spans="1:55" ht="20.100000000000001" customHeight="1" x14ac:dyDescent="0.3">
      <c r="B13" s="19" t="s">
        <v>18</v>
      </c>
      <c r="C13" s="75">
        <v>2.0886836630772501</v>
      </c>
      <c r="D13" s="2">
        <v>21.273777142805102</v>
      </c>
      <c r="E13" s="75">
        <v>0.161631784669239</v>
      </c>
      <c r="F13" s="2">
        <v>50.318057684258299</v>
      </c>
      <c r="G13" s="75">
        <v>2.2503154477464893</v>
      </c>
      <c r="H13" s="2">
        <v>20.073794296095301</v>
      </c>
      <c r="I13" s="75">
        <v>1.77122395025284</v>
      </c>
      <c r="J13" s="2">
        <v>21.854448330438402</v>
      </c>
      <c r="K13" s="75">
        <v>0.19945474479563502</v>
      </c>
      <c r="L13" s="2">
        <v>29.440658471641502</v>
      </c>
      <c r="M13" s="75">
        <v>1.9706786950484749</v>
      </c>
      <c r="N13" s="90">
        <v>19.867256454336836</v>
      </c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7">
        <f t="shared" si="0"/>
        <v>4.0880304700967312</v>
      </c>
      <c r="AC13" s="85">
        <v>4</v>
      </c>
      <c r="AD13" s="85">
        <v>4</v>
      </c>
      <c r="AE13" s="85" t="str">
        <f t="shared" si="1"/>
        <v>East Midlands</v>
      </c>
      <c r="AF13" s="85">
        <f t="shared" si="11"/>
        <v>1.7429768201795841</v>
      </c>
      <c r="AG13" s="85">
        <f t="shared" si="2"/>
        <v>2.3450536499171473</v>
      </c>
      <c r="AH13" s="85"/>
      <c r="AI13" s="85"/>
      <c r="AJ13" s="85"/>
      <c r="AK13" s="85">
        <v>0</v>
      </c>
      <c r="AL13" s="85"/>
      <c r="AM13" s="87">
        <f t="shared" si="3"/>
        <v>3.8424786215621203</v>
      </c>
      <c r="AN13" s="85">
        <v>4</v>
      </c>
      <c r="AO13" s="85" t="str">
        <f t="shared" si="4"/>
        <v>East Midlands</v>
      </c>
      <c r="AP13" s="85">
        <f t="shared" si="5"/>
        <v>1.5640255156712501</v>
      </c>
      <c r="AQ13" s="85">
        <f t="shared" si="6"/>
        <v>2.2784531058908701</v>
      </c>
      <c r="AR13" s="85"/>
      <c r="AS13" s="85"/>
      <c r="AT13" s="85"/>
      <c r="AU13" s="87">
        <f t="shared" si="7"/>
        <v>0.24555184853461109</v>
      </c>
      <c r="AV13" s="85">
        <v>4</v>
      </c>
      <c r="AW13" s="85" t="str">
        <f t="shared" si="8"/>
        <v>East Midlands</v>
      </c>
      <c r="AX13" s="85">
        <f t="shared" si="9"/>
        <v>0.17895130450833399</v>
      </c>
      <c r="AY13" s="85">
        <f t="shared" si="10"/>
        <v>6.6600544026277103E-2</v>
      </c>
      <c r="AZ13" s="85"/>
      <c r="BA13" s="85"/>
      <c r="BB13" s="85"/>
      <c r="BC13" s="85"/>
    </row>
    <row r="14" spans="1:55" ht="20.100000000000001" customHeight="1" x14ac:dyDescent="0.3">
      <c r="B14" s="19" t="s">
        <v>12</v>
      </c>
      <c r="C14" s="75">
        <v>2.1515088523871801</v>
      </c>
      <c r="D14" s="2">
        <v>28.959234809969299</v>
      </c>
      <c r="E14" s="75">
        <v>0.172832497254293</v>
      </c>
      <c r="F14" s="2">
        <v>55.853422051212</v>
      </c>
      <c r="G14" s="75">
        <v>2.3243413496414731</v>
      </c>
      <c r="H14" s="2">
        <v>27.125716097162577</v>
      </c>
      <c r="I14" s="75">
        <v>2.4789376103912502</v>
      </c>
      <c r="J14" s="2">
        <v>19.638898259971498</v>
      </c>
      <c r="K14" s="75">
        <v>0.17026897888554002</v>
      </c>
      <c r="L14" s="2">
        <v>39.815615173155997</v>
      </c>
      <c r="M14" s="75">
        <v>2.64920658927679</v>
      </c>
      <c r="N14" s="90">
        <v>18.553993692782896</v>
      </c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7">
        <f t="shared" si="0"/>
        <v>4.2209941427949644</v>
      </c>
      <c r="AC14" s="85">
        <v>5</v>
      </c>
      <c r="AD14" s="85">
        <v>5</v>
      </c>
      <c r="AE14" s="85" t="str">
        <f t="shared" si="1"/>
        <v>East England</v>
      </c>
      <c r="AF14" s="85">
        <f t="shared" si="11"/>
        <v>2.2503154477464893</v>
      </c>
      <c r="AG14" s="85">
        <f t="shared" si="2"/>
        <v>1.9706786950484749</v>
      </c>
      <c r="AH14" s="85"/>
      <c r="AI14" s="85"/>
      <c r="AJ14" s="85"/>
      <c r="AK14" s="85">
        <v>0</v>
      </c>
      <c r="AL14" s="85"/>
      <c r="AM14" s="87">
        <f t="shared" si="3"/>
        <v>3.85990761333009</v>
      </c>
      <c r="AN14" s="85">
        <v>5</v>
      </c>
      <c r="AO14" s="85" t="str">
        <f t="shared" si="4"/>
        <v>East England</v>
      </c>
      <c r="AP14" s="85">
        <f t="shared" si="5"/>
        <v>2.0886836630772501</v>
      </c>
      <c r="AQ14" s="85">
        <f t="shared" si="6"/>
        <v>1.77122395025284</v>
      </c>
      <c r="AR14" s="85"/>
      <c r="AS14" s="85"/>
      <c r="AT14" s="85"/>
      <c r="AU14" s="87">
        <f t="shared" si="7"/>
        <v>0.36108652946487402</v>
      </c>
      <c r="AV14" s="85">
        <v>5</v>
      </c>
      <c r="AW14" s="85" t="str">
        <f t="shared" si="8"/>
        <v>East England</v>
      </c>
      <c r="AX14" s="85">
        <f t="shared" si="9"/>
        <v>0.161631784669239</v>
      </c>
      <c r="AY14" s="85">
        <f t="shared" si="10"/>
        <v>0.19945474479563502</v>
      </c>
      <c r="AZ14" s="85"/>
      <c r="BA14" s="85"/>
      <c r="BB14" s="85"/>
      <c r="BC14" s="85"/>
    </row>
    <row r="15" spans="1:55" ht="20.100000000000001" customHeight="1" x14ac:dyDescent="0.3">
      <c r="B15" s="19" t="s">
        <v>5</v>
      </c>
      <c r="C15" s="75">
        <v>3.3518915077952101</v>
      </c>
      <c r="D15" s="2">
        <v>24.670501775907599</v>
      </c>
      <c r="E15" s="75">
        <v>8.3908731811881396E-2</v>
      </c>
      <c r="F15" s="2">
        <v>52.439563857466297</v>
      </c>
      <c r="G15" s="75">
        <v>3.4358002396070915</v>
      </c>
      <c r="H15" s="2">
        <v>24.102050143326856</v>
      </c>
      <c r="I15" s="75">
        <v>3.94869944069749</v>
      </c>
      <c r="J15" s="2">
        <v>16.630701594840399</v>
      </c>
      <c r="K15" s="75">
        <v>8.6098937125120706E-2</v>
      </c>
      <c r="L15" s="2">
        <v>41.546999827837396</v>
      </c>
      <c r="M15" s="75">
        <v>4.0347983778226109</v>
      </c>
      <c r="N15" s="90">
        <v>16.299946360264613</v>
      </c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7">
        <f t="shared" si="0"/>
        <v>4.9735479389182631</v>
      </c>
      <c r="AC15" s="85">
        <v>6</v>
      </c>
      <c r="AD15" s="85">
        <v>6</v>
      </c>
      <c r="AE15" s="85" t="str">
        <f t="shared" si="1"/>
        <v>South East and London</v>
      </c>
      <c r="AF15" s="85">
        <f t="shared" si="11"/>
        <v>2.3243413496414731</v>
      </c>
      <c r="AG15" s="85">
        <f t="shared" si="2"/>
        <v>2.64920658927679</v>
      </c>
      <c r="AH15" s="85"/>
      <c r="AI15" s="85"/>
      <c r="AJ15" s="85"/>
      <c r="AK15" s="85">
        <v>0</v>
      </c>
      <c r="AL15" s="85"/>
      <c r="AM15" s="87">
        <f t="shared" si="3"/>
        <v>4.6304464627784299</v>
      </c>
      <c r="AN15" s="85">
        <v>6</v>
      </c>
      <c r="AO15" s="85" t="str">
        <f t="shared" si="4"/>
        <v>South East and London</v>
      </c>
      <c r="AP15" s="85">
        <f t="shared" si="5"/>
        <v>2.1515088523871801</v>
      </c>
      <c r="AQ15" s="85">
        <f t="shared" si="6"/>
        <v>2.4789376103912502</v>
      </c>
      <c r="AR15" s="85"/>
      <c r="AS15" s="85"/>
      <c r="AT15" s="85"/>
      <c r="AU15" s="87">
        <f t="shared" si="7"/>
        <v>0.34310147613983299</v>
      </c>
      <c r="AV15" s="85">
        <v>6</v>
      </c>
      <c r="AW15" s="85" t="str">
        <f t="shared" si="8"/>
        <v>South East and London</v>
      </c>
      <c r="AX15" s="85">
        <f t="shared" si="9"/>
        <v>0.172832497254293</v>
      </c>
      <c r="AY15" s="85">
        <f t="shared" si="10"/>
        <v>0.17026897888554002</v>
      </c>
      <c r="AZ15" s="85"/>
      <c r="BA15" s="85"/>
      <c r="BB15" s="85"/>
      <c r="BC15" s="85"/>
    </row>
    <row r="16" spans="1:55" ht="20.100000000000001" customHeight="1" x14ac:dyDescent="0.3">
      <c r="B16" s="19" t="s">
        <v>6</v>
      </c>
      <c r="C16" s="75">
        <v>2.1877049616777597</v>
      </c>
      <c r="D16" s="2">
        <v>24.296230889388301</v>
      </c>
      <c r="E16" s="75">
        <v>6.8579781783074695E-2</v>
      </c>
      <c r="F16" s="2">
        <v>54.136016618256797</v>
      </c>
      <c r="G16" s="75">
        <v>2.2562847434608346</v>
      </c>
      <c r="H16" s="2">
        <v>23.615143254830262</v>
      </c>
      <c r="I16" s="75">
        <v>3.7148161573831997</v>
      </c>
      <c r="J16" s="2">
        <v>21.1854371816097</v>
      </c>
      <c r="K16" s="75">
        <v>7.0679578884606895E-2</v>
      </c>
      <c r="L16" s="2">
        <v>41.484236530050602</v>
      </c>
      <c r="M16" s="75">
        <v>3.7854957362678068</v>
      </c>
      <c r="N16" s="90">
        <v>20.804304269687144</v>
      </c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7">
        <f t="shared" si="0"/>
        <v>7.4705986174297028</v>
      </c>
      <c r="AC16" s="85">
        <v>7</v>
      </c>
      <c r="AD16" s="85">
        <v>7</v>
      </c>
      <c r="AE16" s="85" t="str">
        <f t="shared" si="1"/>
        <v>South West England</v>
      </c>
      <c r="AF16" s="85">
        <f t="shared" si="11"/>
        <v>3.4358002396070915</v>
      </c>
      <c r="AG16" s="85">
        <f t="shared" si="2"/>
        <v>4.0347983778226109</v>
      </c>
      <c r="AH16" s="85"/>
      <c r="AI16" s="85"/>
      <c r="AJ16" s="85"/>
      <c r="AK16" s="85">
        <v>0</v>
      </c>
      <c r="AL16" s="85"/>
      <c r="AM16" s="87">
        <f t="shared" si="3"/>
        <v>7.3005909484927001</v>
      </c>
      <c r="AN16" s="85">
        <v>7</v>
      </c>
      <c r="AO16" s="85" t="str">
        <f t="shared" si="4"/>
        <v>South West England</v>
      </c>
      <c r="AP16" s="85">
        <f t="shared" si="5"/>
        <v>3.3518915077952101</v>
      </c>
      <c r="AQ16" s="85">
        <f t="shared" si="6"/>
        <v>3.94869944069749</v>
      </c>
      <c r="AR16" s="85"/>
      <c r="AS16" s="85"/>
      <c r="AT16" s="85"/>
      <c r="AU16" s="87">
        <f t="shared" si="7"/>
        <v>0.17000766893700209</v>
      </c>
      <c r="AV16" s="85">
        <v>7</v>
      </c>
      <c r="AW16" s="85" t="str">
        <f t="shared" si="8"/>
        <v>South West England</v>
      </c>
      <c r="AX16" s="85">
        <f t="shared" si="9"/>
        <v>8.3908731811881396E-2</v>
      </c>
      <c r="AY16" s="85">
        <f t="shared" si="10"/>
        <v>8.6098937125120706E-2</v>
      </c>
      <c r="AZ16" s="85"/>
      <c r="BA16" s="85"/>
      <c r="BB16" s="85"/>
      <c r="BC16" s="85"/>
    </row>
    <row r="17" spans="2:55" ht="20.100000000000001" customHeight="1" x14ac:dyDescent="0.3">
      <c r="B17" s="62" t="s">
        <v>2</v>
      </c>
      <c r="C17" s="76">
        <v>2.28193670187451</v>
      </c>
      <c r="D17" s="27">
        <v>31.057060560929102</v>
      </c>
      <c r="E17" s="76">
        <v>0.16795450633814499</v>
      </c>
      <c r="F17" s="27">
        <v>49.899344360794004</v>
      </c>
      <c r="G17" s="76">
        <v>2.4498912082126552</v>
      </c>
      <c r="H17" s="27">
        <v>29.129483809976598</v>
      </c>
      <c r="I17" s="76">
        <v>1.5673606547091499</v>
      </c>
      <c r="J17" s="27">
        <v>21.765839322594399</v>
      </c>
      <c r="K17" s="76">
        <v>0.14515279260774899</v>
      </c>
      <c r="L17" s="27">
        <v>37.327189757770199</v>
      </c>
      <c r="M17" s="76">
        <v>1.7125134473168988</v>
      </c>
      <c r="N17" s="89">
        <v>20.170642639913535</v>
      </c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7">
        <f t="shared" si="0"/>
        <v>6.0417804797286419</v>
      </c>
      <c r="AC17" s="85">
        <v>8</v>
      </c>
      <c r="AD17" s="85">
        <v>8</v>
      </c>
      <c r="AE17" s="85" t="str">
        <f t="shared" si="1"/>
        <v>West Midlands</v>
      </c>
      <c r="AF17" s="85">
        <f t="shared" si="11"/>
        <v>2.2562847434608346</v>
      </c>
      <c r="AG17" s="85">
        <f t="shared" si="2"/>
        <v>3.7854957362678068</v>
      </c>
      <c r="AH17" s="85"/>
      <c r="AI17" s="85"/>
      <c r="AJ17" s="85"/>
      <c r="AK17" s="85">
        <v>0</v>
      </c>
      <c r="AL17" s="85"/>
      <c r="AM17" s="87">
        <f t="shared" si="3"/>
        <v>5.9025211190609594</v>
      </c>
      <c r="AN17" s="85">
        <v>8</v>
      </c>
      <c r="AO17" s="85" t="str">
        <f t="shared" si="4"/>
        <v>West Midlands</v>
      </c>
      <c r="AP17" s="85">
        <f t="shared" si="5"/>
        <v>2.1877049616777597</v>
      </c>
      <c r="AQ17" s="85">
        <f t="shared" si="6"/>
        <v>3.7148161573831997</v>
      </c>
      <c r="AR17" s="85"/>
      <c r="AS17" s="85"/>
      <c r="AT17" s="85"/>
      <c r="AU17" s="87">
        <f t="shared" si="7"/>
        <v>0.13925936066768158</v>
      </c>
      <c r="AV17" s="85">
        <v>8</v>
      </c>
      <c r="AW17" s="85" t="str">
        <f t="shared" si="8"/>
        <v>West Midlands</v>
      </c>
      <c r="AX17" s="85">
        <f t="shared" si="9"/>
        <v>6.8579781783074695E-2</v>
      </c>
      <c r="AY17" s="85">
        <f t="shared" si="10"/>
        <v>7.0679578884606895E-2</v>
      </c>
      <c r="AZ17" s="85"/>
      <c r="BA17" s="85"/>
      <c r="BB17" s="85"/>
      <c r="BC17" s="85"/>
    </row>
    <row r="18" spans="2:55" ht="20.100000000000001" customHeight="1" x14ac:dyDescent="0.3">
      <c r="B18" s="19" t="s">
        <v>13</v>
      </c>
      <c r="C18" s="75">
        <v>0.21303745734670901</v>
      </c>
      <c r="D18" s="2">
        <v>55.525951952126896</v>
      </c>
      <c r="E18" s="75">
        <v>0</v>
      </c>
      <c r="F18" s="2">
        <v>0</v>
      </c>
      <c r="G18" s="75">
        <v>0.21303745734670901</v>
      </c>
      <c r="H18" s="2">
        <v>55.525951952126697</v>
      </c>
      <c r="I18" s="75">
        <v>0.15160222708929699</v>
      </c>
      <c r="J18" s="2">
        <v>53.186489652245903</v>
      </c>
      <c r="K18" s="75">
        <v>0</v>
      </c>
      <c r="L18" s="2">
        <v>0</v>
      </c>
      <c r="M18" s="75">
        <v>0.15160222708929699</v>
      </c>
      <c r="N18" s="90">
        <v>53.186489652246081</v>
      </c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7">
        <f>G18+M18</f>
        <v>0.36463968443600603</v>
      </c>
      <c r="AC18" s="85">
        <v>1</v>
      </c>
      <c r="AD18" s="85">
        <v>1</v>
      </c>
      <c r="AE18" s="85" t="str">
        <f>INDEX(B$18:B$22,MATCH(AD18,AC$18:AC$22,0))</f>
        <v>North Scotland</v>
      </c>
      <c r="AF18" s="85">
        <f t="shared" si="11"/>
        <v>0.21303745734670901</v>
      </c>
      <c r="AG18" s="85">
        <f t="shared" si="2"/>
        <v>0.15160222708929699</v>
      </c>
      <c r="AH18" s="85"/>
      <c r="AI18" s="85"/>
      <c r="AJ18" s="85"/>
      <c r="AK18" s="85">
        <v>0</v>
      </c>
      <c r="AL18" s="85"/>
      <c r="AM18" s="87">
        <f>C18+I18</f>
        <v>0.36463968443600603</v>
      </c>
      <c r="AN18" s="85">
        <v>1</v>
      </c>
      <c r="AO18" s="85" t="str">
        <f>INDEX(B$18:B$22,MATCH(AD18,AN$18:AN$22,0))</f>
        <v>North Scotland</v>
      </c>
      <c r="AP18" s="85">
        <f t="shared" si="5"/>
        <v>0.21303745734670901</v>
      </c>
      <c r="AQ18" s="85">
        <f t="shared" si="6"/>
        <v>0.15160222708929699</v>
      </c>
      <c r="AR18" s="85"/>
      <c r="AS18" s="85"/>
      <c r="AT18" s="85"/>
      <c r="AU18" s="87">
        <f>K18+E18</f>
        <v>0</v>
      </c>
      <c r="AV18" s="85">
        <v>1</v>
      </c>
      <c r="AW18" s="85" t="str">
        <f>INDEX(B$18:B$22,MATCH(AD18,AV$18:AV$22,0))</f>
        <v>North Scotland</v>
      </c>
      <c r="AX18" s="85">
        <f t="shared" si="9"/>
        <v>0</v>
      </c>
      <c r="AY18" s="85">
        <f t="shared" si="10"/>
        <v>0</v>
      </c>
      <c r="AZ18" s="85"/>
      <c r="BA18" s="85"/>
      <c r="BB18" s="85"/>
      <c r="BC18" s="85"/>
    </row>
    <row r="19" spans="2:55" ht="20.100000000000001" customHeight="1" x14ac:dyDescent="0.3">
      <c r="B19" s="19" t="s">
        <v>14</v>
      </c>
      <c r="C19" s="75">
        <v>0.32082997871096003</v>
      </c>
      <c r="D19" s="2">
        <v>45.269773503131297</v>
      </c>
      <c r="E19" s="75">
        <v>8.9965301014385303E-3</v>
      </c>
      <c r="F19" s="2">
        <v>95.892776460598398</v>
      </c>
      <c r="G19" s="75">
        <v>0.32982650881239856</v>
      </c>
      <c r="H19" s="2">
        <v>44.112584220684361</v>
      </c>
      <c r="I19" s="75">
        <v>0.10505496155101901</v>
      </c>
      <c r="J19" s="2">
        <v>36.561575683987201</v>
      </c>
      <c r="K19" s="75">
        <v>9.8029994481283085E-3</v>
      </c>
      <c r="L19" s="2">
        <v>63.6107389077767</v>
      </c>
      <c r="M19" s="75">
        <v>0.11485796099914732</v>
      </c>
      <c r="N19" s="90">
        <v>33.878922803105489</v>
      </c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7">
        <f>G19+M19</f>
        <v>0.44468446981154586</v>
      </c>
      <c r="AC19" s="85">
        <v>2</v>
      </c>
      <c r="AD19" s="85">
        <v>2</v>
      </c>
      <c r="AE19" s="85" t="str">
        <f>INDEX(B$18:B$22,MATCH(AD19,AC$18:AC$22,0))</f>
        <v>North East Scotland</v>
      </c>
      <c r="AF19" s="85">
        <f t="shared" si="11"/>
        <v>0.32982650881239856</v>
      </c>
      <c r="AG19" s="85">
        <f t="shared" si="2"/>
        <v>0.11485796099914732</v>
      </c>
      <c r="AH19" s="85" t="str">
        <f>B23</f>
        <v>Wales</v>
      </c>
      <c r="AI19" s="86">
        <f>G23</f>
        <v>3.5825043132171466</v>
      </c>
      <c r="AJ19" s="86">
        <f>M23</f>
        <v>2.4168893154491498</v>
      </c>
      <c r="AK19" s="85">
        <v>0</v>
      </c>
      <c r="AL19" s="85">
        <v>0</v>
      </c>
      <c r="AM19" s="87">
        <f>C19+I19</f>
        <v>0.42588494026197904</v>
      </c>
      <c r="AN19" s="85">
        <v>2</v>
      </c>
      <c r="AO19" s="85" t="str">
        <f>INDEX(B$18:B$22,MATCH(AD19,AN$18:AN$22,0))</f>
        <v>North East Scotland</v>
      </c>
      <c r="AP19" s="85">
        <f t="shared" si="5"/>
        <v>0.32082997871096003</v>
      </c>
      <c r="AQ19" s="85">
        <f t="shared" si="6"/>
        <v>0.10505496155101901</v>
      </c>
      <c r="AR19" s="85" t="str">
        <f>B23</f>
        <v>Wales</v>
      </c>
      <c r="AS19" s="86">
        <f>C23</f>
        <v>2.8888321515255404</v>
      </c>
      <c r="AT19" s="86">
        <f>I23</f>
        <v>1.81063244490609</v>
      </c>
      <c r="AU19" s="87">
        <f>K19+E19</f>
        <v>1.8799529549566839E-2</v>
      </c>
      <c r="AV19" s="85">
        <v>2</v>
      </c>
      <c r="AW19" s="85" t="str">
        <f>INDEX(B$18:B$22,MATCH(AD19,AV$18:AV$22,0))</f>
        <v>North East Scotland</v>
      </c>
      <c r="AX19" s="85">
        <f t="shared" si="9"/>
        <v>8.9965301014385303E-3</v>
      </c>
      <c r="AY19" s="85">
        <f t="shared" si="10"/>
        <v>9.8029994481283085E-3</v>
      </c>
      <c r="AZ19" s="85" t="str">
        <f>B23</f>
        <v>Wales</v>
      </c>
      <c r="BA19" s="86">
        <f>E23</f>
        <v>0.69367216169160595</v>
      </c>
      <c r="BB19" s="86">
        <f>K23</f>
        <v>0.60625687054305999</v>
      </c>
      <c r="BC19" s="85"/>
    </row>
    <row r="20" spans="2:55" ht="20.100000000000001" customHeight="1" x14ac:dyDescent="0.3">
      <c r="B20" s="19" t="s">
        <v>15</v>
      </c>
      <c r="C20" s="75">
        <v>0.48154471804695098</v>
      </c>
      <c r="D20" s="2">
        <v>46.0131389293349</v>
      </c>
      <c r="E20" s="75">
        <v>1.4742363601071101E-2</v>
      </c>
      <c r="F20" s="2">
        <v>56.241882760459703</v>
      </c>
      <c r="G20" s="75">
        <v>0.4962870816480221</v>
      </c>
      <c r="H20" s="2">
        <v>44.677552066879414</v>
      </c>
      <c r="I20" s="75">
        <v>0.412103796667319</v>
      </c>
      <c r="J20" s="2">
        <v>34.809010608528403</v>
      </c>
      <c r="K20" s="75">
        <v>1.1221150931943199E-2</v>
      </c>
      <c r="L20" s="2">
        <v>46.271198846407003</v>
      </c>
      <c r="M20" s="75">
        <v>0.4233249475992622</v>
      </c>
      <c r="N20" s="90">
        <v>33.908511598547221</v>
      </c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7">
        <f>G20+M20</f>
        <v>0.91961202924728425</v>
      </c>
      <c r="AC20" s="85">
        <v>3</v>
      </c>
      <c r="AD20" s="85">
        <v>3</v>
      </c>
      <c r="AE20" s="85" t="str">
        <f>INDEX(B$18:B$22,MATCH(AD20,AC$18:AC$22,0))</f>
        <v>East Scotland</v>
      </c>
      <c r="AF20" s="85">
        <f t="shared" si="11"/>
        <v>0.4962870816480221</v>
      </c>
      <c r="AG20" s="85">
        <f t="shared" si="2"/>
        <v>0.4233249475992622</v>
      </c>
      <c r="AH20" s="85" t="str">
        <f>B17</f>
        <v>Scotland</v>
      </c>
      <c r="AI20" s="86">
        <f>G17</f>
        <v>2.4498912082126552</v>
      </c>
      <c r="AJ20" s="86">
        <f>M17</f>
        <v>1.7125134473168988</v>
      </c>
      <c r="AK20" s="85">
        <v>0</v>
      </c>
      <c r="AL20" s="85">
        <v>0</v>
      </c>
      <c r="AM20" s="87">
        <f>C20+I20</f>
        <v>0.89364851471426998</v>
      </c>
      <c r="AN20" s="85">
        <v>3</v>
      </c>
      <c r="AO20" s="85" t="str">
        <f>INDEX(B$18:B$22,MATCH(AD20,AN$18:AN$22,0))</f>
        <v>East Scotland</v>
      </c>
      <c r="AP20" s="85">
        <f t="shared" si="5"/>
        <v>0.48154471804695098</v>
      </c>
      <c r="AQ20" s="85">
        <f t="shared" si="6"/>
        <v>0.412103796667319</v>
      </c>
      <c r="AR20" s="85" t="str">
        <f>B17</f>
        <v>Scotland</v>
      </c>
      <c r="AS20" s="86">
        <f>C17</f>
        <v>2.28193670187451</v>
      </c>
      <c r="AT20" s="86">
        <f>I17</f>
        <v>1.5673606547091499</v>
      </c>
      <c r="AU20" s="87">
        <f>K20+E20</f>
        <v>2.5963514533014299E-2</v>
      </c>
      <c r="AV20" s="85">
        <v>3</v>
      </c>
      <c r="AW20" s="85" t="str">
        <f>INDEX(B$18:B$22,MATCH(AD20,AV$18:AV$22,0))</f>
        <v>East Scotland</v>
      </c>
      <c r="AX20" s="85">
        <f t="shared" si="9"/>
        <v>1.4742363601071101E-2</v>
      </c>
      <c r="AY20" s="85">
        <f t="shared" si="10"/>
        <v>1.1221150931943199E-2</v>
      </c>
      <c r="AZ20" s="85" t="str">
        <f>B17</f>
        <v>Scotland</v>
      </c>
      <c r="BA20" s="86">
        <f>E17</f>
        <v>0.16795450633814499</v>
      </c>
      <c r="BB20" s="86">
        <f>K17</f>
        <v>0.14515279260774899</v>
      </c>
      <c r="BC20" s="85"/>
    </row>
    <row r="21" spans="2:55" ht="20.100000000000001" customHeight="1" x14ac:dyDescent="0.3">
      <c r="B21" s="19" t="s">
        <v>16</v>
      </c>
      <c r="C21" s="75">
        <v>1.1315533859904101</v>
      </c>
      <c r="D21" s="2">
        <v>31.507878969302599</v>
      </c>
      <c r="E21" s="75">
        <v>0.120242729128287</v>
      </c>
      <c r="F21" s="2">
        <v>57.5992127786241</v>
      </c>
      <c r="G21" s="75">
        <v>1.2517961151186972</v>
      </c>
      <c r="H21" s="2">
        <v>29.013770833318397</v>
      </c>
      <c r="I21" s="75">
        <v>0.80008294087027998</v>
      </c>
      <c r="J21" s="2">
        <v>23.407794914083599</v>
      </c>
      <c r="K21" s="75">
        <v>0.117353020147086</v>
      </c>
      <c r="L21" s="2">
        <v>43.871002559752995</v>
      </c>
      <c r="M21" s="75">
        <v>0.91743596101736602</v>
      </c>
      <c r="N21" s="90">
        <v>21.170894499749053</v>
      </c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7">
        <f>G21+M21</f>
        <v>2.1692320761360633</v>
      </c>
      <c r="AC21" s="85">
        <v>4</v>
      </c>
      <c r="AD21" s="85">
        <v>4</v>
      </c>
      <c r="AE21" s="85" t="str">
        <f>INDEX(B$18:B$22,MATCH(AD21,AC$18:AC$22,0))</f>
        <v>South Scotland</v>
      </c>
      <c r="AF21" s="85">
        <f t="shared" si="11"/>
        <v>1.2517961151186972</v>
      </c>
      <c r="AG21" s="85">
        <f t="shared" si="2"/>
        <v>0.91743596101736602</v>
      </c>
      <c r="AH21" s="85" t="str">
        <f>B8</f>
        <v>England</v>
      </c>
      <c r="AI21" s="86">
        <f>G8</f>
        <v>14.568755848485116</v>
      </c>
      <c r="AJ21" s="86">
        <f>M8</f>
        <v>18.835032921830908</v>
      </c>
      <c r="AK21" s="85">
        <v>0</v>
      </c>
      <c r="AL21" s="85">
        <v>0</v>
      </c>
      <c r="AM21" s="87">
        <f>C21+I21</f>
        <v>1.9316363268606902</v>
      </c>
      <c r="AN21" s="85">
        <v>4</v>
      </c>
      <c r="AO21" s="85" t="str">
        <f>INDEX(B$18:B$22,MATCH(AD21,AN$18:AN$22,0))</f>
        <v>South Scotland</v>
      </c>
      <c r="AP21" s="85">
        <f t="shared" si="5"/>
        <v>1.1315533859904101</v>
      </c>
      <c r="AQ21" s="85">
        <f t="shared" si="6"/>
        <v>0.80008294087027998</v>
      </c>
      <c r="AR21" s="85" t="str">
        <f>B8</f>
        <v>England</v>
      </c>
      <c r="AS21" s="86">
        <f>C8</f>
        <v>13.7969363809967</v>
      </c>
      <c r="AT21" s="86">
        <f>I8</f>
        <v>17.983621966760499</v>
      </c>
      <c r="AU21" s="87">
        <f>K21+E21</f>
        <v>0.237595749275373</v>
      </c>
      <c r="AV21" s="85">
        <v>4</v>
      </c>
      <c r="AW21" s="85" t="str">
        <f>INDEX(B$18:B$22,MATCH(AD21,AV$18:AV$22,0))</f>
        <v>South Scotland</v>
      </c>
      <c r="AX21" s="85">
        <f t="shared" si="9"/>
        <v>0.120242729128287</v>
      </c>
      <c r="AY21" s="85">
        <f t="shared" si="10"/>
        <v>0.117353020147086</v>
      </c>
      <c r="AZ21" s="85" t="str">
        <f>B8</f>
        <v>England</v>
      </c>
      <c r="BA21" s="86">
        <f>E8</f>
        <v>0.77181946748841601</v>
      </c>
      <c r="BB21" s="86">
        <f>K8</f>
        <v>0.85141095507040909</v>
      </c>
      <c r="BC21" s="85"/>
    </row>
    <row r="22" spans="2:55" ht="20.100000000000001" customHeight="1" x14ac:dyDescent="0.3">
      <c r="B22" s="19" t="s">
        <v>17</v>
      </c>
      <c r="C22" s="75">
        <v>0.13497116177947299</v>
      </c>
      <c r="D22" s="2">
        <v>56.9943322475619</v>
      </c>
      <c r="E22" s="75">
        <v>2.3972883507349E-2</v>
      </c>
      <c r="F22" s="2">
        <v>82.612537613014197</v>
      </c>
      <c r="G22" s="75">
        <v>0.15894404528682199</v>
      </c>
      <c r="H22" s="2">
        <v>49.976308114508804</v>
      </c>
      <c r="I22" s="75">
        <v>9.85167285312369E-2</v>
      </c>
      <c r="J22" s="2">
        <v>47.335238563701097</v>
      </c>
      <c r="K22" s="75">
        <v>6.7756220805914201E-3</v>
      </c>
      <c r="L22" s="2">
        <v>70.422579159440403</v>
      </c>
      <c r="M22" s="75">
        <v>0.10529235061182832</v>
      </c>
      <c r="N22" s="90">
        <v>44.520432265848221</v>
      </c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7">
        <f>G22+M22</f>
        <v>0.26423639589865033</v>
      </c>
      <c r="AC22" s="85">
        <v>5</v>
      </c>
      <c r="AD22" s="85">
        <v>5</v>
      </c>
      <c r="AE22" s="85" t="str">
        <f>INDEX(B$18:B$22,MATCH(AD22,AC$18:AC$22,0))</f>
        <v>West Scotland</v>
      </c>
      <c r="AF22" s="85">
        <f t="shared" si="11"/>
        <v>0.15894404528682199</v>
      </c>
      <c r="AG22" s="85">
        <f t="shared" si="2"/>
        <v>0.10529235061182832</v>
      </c>
      <c r="AH22" s="86" t="str">
        <f>B7</f>
        <v>Great Britain</v>
      </c>
      <c r="AI22" s="86">
        <f>G7</f>
        <v>20.60115136991497</v>
      </c>
      <c r="AJ22" s="86">
        <f>M7</f>
        <v>22.964435684597021</v>
      </c>
      <c r="AK22" s="85">
        <v>0</v>
      </c>
      <c r="AL22" s="85">
        <v>0</v>
      </c>
      <c r="AM22" s="87">
        <f>C22+I22</f>
        <v>0.23348789031070988</v>
      </c>
      <c r="AN22" s="85">
        <v>5</v>
      </c>
      <c r="AO22" s="85" t="str">
        <f>INDEX(B$18:B$22,MATCH(AD22,AN$18:AN$22,0))</f>
        <v>West Scotland</v>
      </c>
      <c r="AP22" s="85">
        <f t="shared" si="5"/>
        <v>0.13497116177947299</v>
      </c>
      <c r="AQ22" s="85">
        <f t="shared" si="6"/>
        <v>9.85167285312369E-2</v>
      </c>
      <c r="AR22" s="86" t="str">
        <f>B7</f>
        <v>Great Britain</v>
      </c>
      <c r="AS22" s="86">
        <f>C7</f>
        <v>18.967705234396799</v>
      </c>
      <c r="AT22" s="86">
        <f>I7</f>
        <v>21.361615066375801</v>
      </c>
      <c r="AU22" s="87">
        <f>K22+E22</f>
        <v>3.0748505587940421E-2</v>
      </c>
      <c r="AV22" s="85">
        <v>5</v>
      </c>
      <c r="AW22" s="85" t="str">
        <f>INDEX(B$18:B$22,MATCH(AD22,AV$18:AV$22,0))</f>
        <v>West Scotland</v>
      </c>
      <c r="AX22" s="85">
        <f t="shared" si="9"/>
        <v>2.3972883507349E-2</v>
      </c>
      <c r="AY22" s="85">
        <f t="shared" si="10"/>
        <v>6.7756220805914201E-3</v>
      </c>
      <c r="AZ22" s="86" t="str">
        <f>B7</f>
        <v>Great Britain</v>
      </c>
      <c r="BA22" s="86">
        <f>E7</f>
        <v>1.63344613551817</v>
      </c>
      <c r="BB22" s="86">
        <f>K7</f>
        <v>1.6028206182212199</v>
      </c>
      <c r="BC22" s="85"/>
    </row>
    <row r="23" spans="2:55" ht="20.100000000000001" customHeight="1" x14ac:dyDescent="0.3">
      <c r="B23" s="63" t="s">
        <v>1</v>
      </c>
      <c r="C23" s="76">
        <v>2.8888321515255404</v>
      </c>
      <c r="D23" s="27">
        <v>19.732712839542902</v>
      </c>
      <c r="E23" s="76">
        <v>0.69367216169160595</v>
      </c>
      <c r="F23" s="27">
        <v>61.9817862623119</v>
      </c>
      <c r="G23" s="76">
        <v>3.5825043132171466</v>
      </c>
      <c r="H23" s="27">
        <v>19.930438468332447</v>
      </c>
      <c r="I23" s="76">
        <v>1.81063244490609</v>
      </c>
      <c r="J23" s="27">
        <v>17.4595026574363</v>
      </c>
      <c r="K23" s="76">
        <v>0.60625687054305999</v>
      </c>
      <c r="L23" s="27">
        <v>47.790437612439199</v>
      </c>
      <c r="M23" s="76">
        <v>2.4168893154491498</v>
      </c>
      <c r="N23" s="89">
        <v>17.742402668547825</v>
      </c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  <c r="AO23" s="85"/>
      <c r="AP23" s="85"/>
      <c r="AQ23" s="85"/>
      <c r="AR23" s="85"/>
      <c r="AS23" s="85"/>
      <c r="AT23" s="85"/>
      <c r="AU23" s="85"/>
      <c r="AV23" s="85"/>
      <c r="AW23" s="85"/>
      <c r="AX23" s="85"/>
      <c r="AY23" s="85"/>
      <c r="AZ23" s="85"/>
      <c r="BA23" s="85"/>
      <c r="BB23" s="85"/>
      <c r="BC23" s="85"/>
    </row>
    <row r="25" spans="2:55" ht="22.9" customHeight="1" x14ac:dyDescent="0.2">
      <c r="B25" s="120" t="s">
        <v>39</v>
      </c>
      <c r="C25" s="120" t="s">
        <v>148</v>
      </c>
      <c r="D25" s="120"/>
      <c r="E25" s="120"/>
      <c r="F25" s="120"/>
      <c r="G25" s="120"/>
      <c r="H25" s="120"/>
    </row>
    <row r="26" spans="2:55" ht="20.100000000000001" customHeight="1" x14ac:dyDescent="0.2">
      <c r="B26" s="120"/>
      <c r="C26" s="120" t="s">
        <v>11</v>
      </c>
      <c r="D26" s="120"/>
      <c r="E26" s="120" t="s">
        <v>10</v>
      </c>
      <c r="F26" s="120"/>
      <c r="G26" s="120" t="s">
        <v>4</v>
      </c>
      <c r="H26" s="120"/>
    </row>
    <row r="27" spans="2:55" ht="20.100000000000001" customHeight="1" x14ac:dyDescent="0.2">
      <c r="B27" s="120"/>
      <c r="C27" s="74" t="s">
        <v>34</v>
      </c>
      <c r="D27" s="74" t="s">
        <v>35</v>
      </c>
      <c r="E27" s="74" t="s">
        <v>34</v>
      </c>
      <c r="F27" s="74" t="s">
        <v>35</v>
      </c>
      <c r="G27" s="74" t="s">
        <v>34</v>
      </c>
      <c r="H27" s="74" t="s">
        <v>35</v>
      </c>
    </row>
    <row r="28" spans="2:55" ht="20.100000000000001" customHeight="1" x14ac:dyDescent="0.3">
      <c r="B28" s="60" t="s">
        <v>3</v>
      </c>
      <c r="C28" s="76">
        <v>40.328418437015898</v>
      </c>
      <c r="D28" s="27">
        <v>13.917271845472301</v>
      </c>
      <c r="E28" s="76">
        <v>3.2484004423926698</v>
      </c>
      <c r="F28" s="27">
        <v>28.3693241795071</v>
      </c>
      <c r="G28" s="76">
        <v>43.57681887940857</v>
      </c>
      <c r="H28" s="27">
        <v>13.052279522145147</v>
      </c>
    </row>
    <row r="29" spans="2:55" ht="20.100000000000001" customHeight="1" x14ac:dyDescent="0.3">
      <c r="B29" s="61" t="s">
        <v>0</v>
      </c>
      <c r="C29" s="76">
        <v>31.781936630096599</v>
      </c>
      <c r="D29" s="27">
        <v>13.831192002912701</v>
      </c>
      <c r="E29" s="76">
        <v>1.6282874042509701</v>
      </c>
      <c r="F29" s="27">
        <v>30.478241613327</v>
      </c>
      <c r="G29" s="76">
        <v>33.410224034347571</v>
      </c>
      <c r="H29" s="27">
        <v>13.240694737474579</v>
      </c>
    </row>
    <row r="30" spans="2:55" ht="20.100000000000001" customHeight="1" x14ac:dyDescent="0.3">
      <c r="B30" s="19" t="s">
        <v>7</v>
      </c>
      <c r="C30" s="75">
        <v>2.6557304147701104</v>
      </c>
      <c r="D30" s="2">
        <v>20.345355445305998</v>
      </c>
      <c r="E30" s="75">
        <v>0.261768170058505</v>
      </c>
      <c r="F30" s="2">
        <v>47.684867395556601</v>
      </c>
      <c r="G30" s="75">
        <v>2.9174985848286155</v>
      </c>
      <c r="H30" s="2">
        <v>19.007677933848072</v>
      </c>
    </row>
    <row r="31" spans="2:55" ht="20.100000000000001" customHeight="1" x14ac:dyDescent="0.3">
      <c r="B31" s="19" t="s">
        <v>8</v>
      </c>
      <c r="C31" s="75">
        <v>0.84785906553173407</v>
      </c>
      <c r="D31" s="2">
        <v>24.276632513914702</v>
      </c>
      <c r="E31" s="75">
        <v>2.96836525446625E-2</v>
      </c>
      <c r="F31" s="2">
        <v>44.525284510135997</v>
      </c>
      <c r="G31" s="75">
        <v>0.87754271807639661</v>
      </c>
      <c r="H31" s="2">
        <v>23.503758965039118</v>
      </c>
    </row>
    <row r="32" spans="2:55" ht="20.100000000000001" customHeight="1" x14ac:dyDescent="0.3">
      <c r="B32" s="19" t="s">
        <v>24</v>
      </c>
      <c r="C32" s="75">
        <v>2.74176328159237</v>
      </c>
      <c r="D32" s="2">
        <v>21.051911974590801</v>
      </c>
      <c r="E32" s="75">
        <v>7.2448505807042596E-2</v>
      </c>
      <c r="F32" s="2">
        <v>41.3736966728436</v>
      </c>
      <c r="G32" s="75">
        <v>2.8142117873994126</v>
      </c>
      <c r="H32" s="2">
        <v>20.537593767437613</v>
      </c>
    </row>
    <row r="33" spans="1:8" ht="20.100000000000001" customHeight="1" x14ac:dyDescent="0.3">
      <c r="B33" s="19" t="s">
        <v>9</v>
      </c>
      <c r="C33" s="75">
        <v>3.84283437134044</v>
      </c>
      <c r="D33" s="2">
        <v>14.906777634145801</v>
      </c>
      <c r="E33" s="75">
        <v>0.24766482426724401</v>
      </c>
      <c r="F33" s="2">
        <v>47.875826219616499</v>
      </c>
      <c r="G33" s="75">
        <v>4.0904991956076842</v>
      </c>
      <c r="H33" s="2">
        <v>14.301079080831844</v>
      </c>
    </row>
    <row r="34" spans="1:8" ht="20.100000000000001" customHeight="1" x14ac:dyDescent="0.3">
      <c r="B34" s="19" t="s">
        <v>18</v>
      </c>
      <c r="C34" s="75">
        <v>3.8593249128404801</v>
      </c>
      <c r="D34" s="2">
        <v>16.626820974172499</v>
      </c>
      <c r="E34" s="75">
        <v>0.36199343989270699</v>
      </c>
      <c r="F34" s="2">
        <v>31.147307354653396</v>
      </c>
      <c r="G34" s="75">
        <v>4.2213183527331868</v>
      </c>
      <c r="H34" s="2">
        <v>15.433889140589569</v>
      </c>
    </row>
    <row r="35" spans="1:8" ht="20.100000000000001" customHeight="1" x14ac:dyDescent="0.2">
      <c r="B35" s="19" t="s">
        <v>12</v>
      </c>
      <c r="C35" s="75">
        <v>4.6303906564789701</v>
      </c>
      <c r="D35" s="2">
        <v>19.367537816282198</v>
      </c>
      <c r="E35" s="75">
        <v>0.34438045656932298</v>
      </c>
      <c r="F35" s="2">
        <v>39.359986919514</v>
      </c>
      <c r="G35" s="75">
        <v>4.974771113048293</v>
      </c>
      <c r="H35" s="2">
        <v>18.231566464277396</v>
      </c>
    </row>
    <row r="36" spans="1:8" ht="19.5" customHeight="1" x14ac:dyDescent="0.2">
      <c r="B36" s="19" t="s">
        <v>5</v>
      </c>
      <c r="C36" s="75">
        <v>7.3005761299225798</v>
      </c>
      <c r="D36" s="2">
        <v>16.422800561643999</v>
      </c>
      <c r="E36" s="75">
        <v>0.17060390729918701</v>
      </c>
      <c r="F36" s="2">
        <v>38.052310052791299</v>
      </c>
      <c r="G36" s="75">
        <v>7.4711800372217665</v>
      </c>
      <c r="H36" s="2">
        <v>16.071294054563694</v>
      </c>
    </row>
    <row r="37" spans="1:8" ht="20.100000000000001" customHeight="1" x14ac:dyDescent="0.2">
      <c r="B37" s="19" t="s">
        <v>6</v>
      </c>
      <c r="C37" s="75">
        <v>5.90345779761995</v>
      </c>
      <c r="D37" s="2">
        <v>17.9628644868077</v>
      </c>
      <c r="E37" s="75">
        <v>0.139744447812304</v>
      </c>
      <c r="F37" s="2">
        <v>39.326771209516799</v>
      </c>
      <c r="G37" s="75">
        <v>6.043202245432254</v>
      </c>
      <c r="H37" s="2">
        <v>17.571036079283246</v>
      </c>
    </row>
    <row r="38" spans="1:8" ht="20.100000000000001" customHeight="1" x14ac:dyDescent="0.2">
      <c r="B38" s="62" t="s">
        <v>2</v>
      </c>
      <c r="C38" s="76">
        <v>3.84835481932905</v>
      </c>
      <c r="D38" s="27">
        <v>23.2729353136199</v>
      </c>
      <c r="E38" s="76">
        <v>0.31449621408945699</v>
      </c>
      <c r="F38" s="27">
        <v>34.044686006154699</v>
      </c>
      <c r="G38" s="76">
        <v>4.1628510334185069</v>
      </c>
      <c r="H38" s="27">
        <v>21.667898209089202</v>
      </c>
    </row>
    <row r="39" spans="1:8" ht="20.100000000000001" customHeight="1" x14ac:dyDescent="0.2">
      <c r="B39" s="19" t="s">
        <v>13</v>
      </c>
      <c r="C39" s="75">
        <v>0.364556080175922</v>
      </c>
      <c r="D39" s="2">
        <v>44.677427907110904</v>
      </c>
      <c r="E39" s="75">
        <v>0</v>
      </c>
      <c r="F39" s="2">
        <v>0</v>
      </c>
      <c r="G39" s="75">
        <v>0.364556080175922</v>
      </c>
      <c r="H39" s="2">
        <v>44.677427907110825</v>
      </c>
    </row>
    <row r="40" spans="1:8" ht="20.100000000000001" customHeight="1" x14ac:dyDescent="0.2">
      <c r="B40" s="19" t="s">
        <v>14</v>
      </c>
      <c r="C40" s="75">
        <v>0.42565649927160198</v>
      </c>
      <c r="D40" s="2">
        <v>39.161289080108901</v>
      </c>
      <c r="E40" s="75">
        <v>1.88593469822772E-2</v>
      </c>
      <c r="F40" s="2">
        <v>60.506115452474596</v>
      </c>
      <c r="G40" s="75">
        <v>0.44451584625387919</v>
      </c>
      <c r="H40" s="2">
        <v>37.587567037405336</v>
      </c>
    </row>
    <row r="41" spans="1:8" ht="20.100000000000001" customHeight="1" x14ac:dyDescent="0.2">
      <c r="B41" s="19" t="s">
        <v>15</v>
      </c>
      <c r="C41" s="75">
        <v>0.89351729242344902</v>
      </c>
      <c r="D41" s="2">
        <v>33.955420803511302</v>
      </c>
      <c r="E41" s="75">
        <v>2.6096354977681303E-2</v>
      </c>
      <c r="F41" s="2">
        <v>40.754576505087201</v>
      </c>
      <c r="G41" s="75">
        <v>0.91961364740113027</v>
      </c>
      <c r="H41" s="2">
        <v>33.012114460508116</v>
      </c>
    </row>
    <row r="42" spans="1:8" ht="20.100000000000001" customHeight="1" x14ac:dyDescent="0.2">
      <c r="B42" s="19" t="s">
        <v>16</v>
      </c>
      <c r="C42" s="75">
        <v>1.9311879718313101</v>
      </c>
      <c r="D42" s="2">
        <v>23.474038232856699</v>
      </c>
      <c r="E42" s="75">
        <v>0.23849351306593</v>
      </c>
      <c r="F42" s="2">
        <v>38.396882596082499</v>
      </c>
      <c r="G42" s="75">
        <v>2.1696814848972399</v>
      </c>
      <c r="H42" s="2">
        <v>21.31577828345273</v>
      </c>
    </row>
    <row r="43" spans="1:8" ht="20.100000000000001" customHeight="1" x14ac:dyDescent="0.2">
      <c r="B43" s="19" t="s">
        <v>17</v>
      </c>
      <c r="C43" s="75">
        <v>0.23343697562677401</v>
      </c>
      <c r="D43" s="2">
        <v>43.496545175327199</v>
      </c>
      <c r="E43" s="75">
        <v>3.1046999063568101E-2</v>
      </c>
      <c r="F43" s="2">
        <v>68.692077816857307</v>
      </c>
      <c r="G43" s="75">
        <v>0.26448397469034213</v>
      </c>
      <c r="H43" s="2">
        <v>39.228308741906403</v>
      </c>
    </row>
    <row r="44" spans="1:8" ht="20.100000000000001" customHeight="1" x14ac:dyDescent="0.2">
      <c r="B44" s="63" t="s">
        <v>1</v>
      </c>
      <c r="C44" s="76">
        <v>4.6981269875902001</v>
      </c>
      <c r="D44" s="27">
        <v>15.0669964796203</v>
      </c>
      <c r="E44" s="76">
        <v>1.3056168240522399</v>
      </c>
      <c r="F44" s="27">
        <v>42.006755659049603</v>
      </c>
      <c r="G44" s="76">
        <v>6.0037438116424404</v>
      </c>
      <c r="H44" s="27">
        <v>14.915221743220464</v>
      </c>
    </row>
    <row r="47" spans="1:8" ht="20.100000000000001" customHeight="1" x14ac:dyDescent="0.2">
      <c r="A47" s="15" t="s">
        <v>92</v>
      </c>
    </row>
  </sheetData>
  <mergeCells count="14">
    <mergeCell ref="B25:B27"/>
    <mergeCell ref="C25:H25"/>
    <mergeCell ref="C26:D26"/>
    <mergeCell ref="E26:F26"/>
    <mergeCell ref="G26:H26"/>
    <mergeCell ref="I4:N4"/>
    <mergeCell ref="I5:J5"/>
    <mergeCell ref="K5:L5"/>
    <mergeCell ref="M5:N5"/>
    <mergeCell ref="B4:B6"/>
    <mergeCell ref="C4:H4"/>
    <mergeCell ref="C5:D5"/>
    <mergeCell ref="E5:F5"/>
    <mergeCell ref="G5:H5"/>
  </mergeCells>
  <conditionalFormatting sqref="AB10:AB17">
    <cfRule type="cellIs" dxfId="177" priority="168" operator="between">
      <formula>0.001</formula>
      <formula>0.1</formula>
    </cfRule>
  </conditionalFormatting>
  <conditionalFormatting sqref="AB18:AB22">
    <cfRule type="cellIs" dxfId="176" priority="167" operator="between">
      <formula>0.001</formula>
      <formula>0.1</formula>
    </cfRule>
  </conditionalFormatting>
  <conditionalFormatting sqref="AM10:AM22">
    <cfRule type="cellIs" dxfId="175" priority="166" operator="between">
      <formula>0.001</formula>
      <formula>0.1</formula>
    </cfRule>
  </conditionalFormatting>
  <conditionalFormatting sqref="AU10:AU22">
    <cfRule type="cellIs" dxfId="174" priority="165" operator="between">
      <formula>0.001</formula>
      <formula>0.1</formula>
    </cfRule>
  </conditionalFormatting>
  <conditionalFormatting sqref="D7">
    <cfRule type="cellIs" dxfId="173" priority="104" operator="between">
      <formula>0.001</formula>
      <formula>0.1</formula>
    </cfRule>
  </conditionalFormatting>
  <conditionalFormatting sqref="D17">
    <cfRule type="cellIs" dxfId="172" priority="103" operator="between">
      <formula>0.001</formula>
      <formula>0.1</formula>
    </cfRule>
  </conditionalFormatting>
  <conditionalFormatting sqref="D18:D22">
    <cfRule type="cellIs" dxfId="171" priority="101" operator="between">
      <formula>0.001</formula>
      <formula>0.1</formula>
    </cfRule>
  </conditionalFormatting>
  <conditionalFormatting sqref="D23">
    <cfRule type="cellIs" dxfId="170" priority="102" operator="between">
      <formula>0.001</formula>
      <formula>0.1</formula>
    </cfRule>
  </conditionalFormatting>
  <conditionalFormatting sqref="D8">
    <cfRule type="cellIs" dxfId="169" priority="106" operator="between">
      <formula>0.001</formula>
      <formula>0.1</formula>
    </cfRule>
  </conditionalFormatting>
  <conditionalFormatting sqref="D9:D16">
    <cfRule type="cellIs" dxfId="168" priority="105" operator="between">
      <formula>0.001</formula>
      <formula>0.1</formula>
    </cfRule>
  </conditionalFormatting>
  <conditionalFormatting sqref="C7:C8 C17:C23">
    <cfRule type="cellIs" dxfId="167" priority="108" operator="between">
      <formula>0.001</formula>
      <formula>0.1</formula>
    </cfRule>
  </conditionalFormatting>
  <conditionalFormatting sqref="C9:C16">
    <cfRule type="cellIs" dxfId="166" priority="107" operator="between">
      <formula>0.001</formula>
      <formula>0.1</formula>
    </cfRule>
  </conditionalFormatting>
  <conditionalFormatting sqref="F8">
    <cfRule type="cellIs" dxfId="165" priority="94" operator="between">
      <formula>0.001</formula>
      <formula>0.1</formula>
    </cfRule>
  </conditionalFormatting>
  <conditionalFormatting sqref="F18:F22">
    <cfRule type="cellIs" dxfId="164" priority="89" operator="between">
      <formula>0.001</formula>
      <formula>0.1</formula>
    </cfRule>
  </conditionalFormatting>
  <conditionalFormatting sqref="G7:G8 G17:G23">
    <cfRule type="cellIs" dxfId="163" priority="84" operator="between">
      <formula>0.001</formula>
      <formula>0.1</formula>
    </cfRule>
  </conditionalFormatting>
  <conditionalFormatting sqref="E9:E16">
    <cfRule type="cellIs" dxfId="162" priority="95" operator="between">
      <formula>0.001</formula>
      <formula>0.1</formula>
    </cfRule>
  </conditionalFormatting>
  <conditionalFormatting sqref="E7:E8 E17:E23">
    <cfRule type="cellIs" dxfId="161" priority="96" operator="between">
      <formula>0.001</formula>
      <formula>0.1</formula>
    </cfRule>
  </conditionalFormatting>
  <conditionalFormatting sqref="F9:F16">
    <cfRule type="cellIs" dxfId="160" priority="93" operator="between">
      <formula>0.001</formula>
      <formula>0.1</formula>
    </cfRule>
  </conditionalFormatting>
  <conditionalFormatting sqref="F7">
    <cfRule type="cellIs" dxfId="159" priority="92" operator="between">
      <formula>0.001</formula>
      <formula>0.1</formula>
    </cfRule>
  </conditionalFormatting>
  <conditionalFormatting sqref="H7">
    <cfRule type="cellIs" dxfId="158" priority="80" operator="between">
      <formula>0.001</formula>
      <formula>0.1</formula>
    </cfRule>
  </conditionalFormatting>
  <conditionalFormatting sqref="H18:H22">
    <cfRule type="cellIs" dxfId="157" priority="77" operator="between">
      <formula>0.001</formula>
      <formula>0.1</formula>
    </cfRule>
  </conditionalFormatting>
  <conditionalFormatting sqref="H8">
    <cfRule type="cellIs" dxfId="156" priority="82" operator="between">
      <formula>0.001</formula>
      <formula>0.1</formula>
    </cfRule>
  </conditionalFormatting>
  <conditionalFormatting sqref="H9:H16">
    <cfRule type="cellIs" dxfId="155" priority="81" operator="between">
      <formula>0.001</formula>
      <formula>0.1</formula>
    </cfRule>
  </conditionalFormatting>
  <conditionalFormatting sqref="H23">
    <cfRule type="cellIs" dxfId="154" priority="78" operator="between">
      <formula>0.001</formula>
      <formula>0.1</formula>
    </cfRule>
  </conditionalFormatting>
  <conditionalFormatting sqref="H17">
    <cfRule type="cellIs" dxfId="153" priority="79" operator="between">
      <formula>0.001</formula>
      <formula>0.1</formula>
    </cfRule>
  </conditionalFormatting>
  <conditionalFormatting sqref="G9:G16">
    <cfRule type="cellIs" dxfId="152" priority="83" operator="between">
      <formula>0.001</formula>
      <formula>0.1</formula>
    </cfRule>
  </conditionalFormatting>
  <conditionalFormatting sqref="F23">
    <cfRule type="cellIs" dxfId="151" priority="90" operator="between">
      <formula>0.001</formula>
      <formula>0.1</formula>
    </cfRule>
  </conditionalFormatting>
  <conditionalFormatting sqref="F17">
    <cfRule type="cellIs" dxfId="150" priority="91" operator="between">
      <formula>0.001</formula>
      <formula>0.1</formula>
    </cfRule>
  </conditionalFormatting>
  <conditionalFormatting sqref="H30:H37 H39:H43">
    <cfRule type="expression" dxfId="149" priority="1">
      <formula>IF(H30&gt;=25,1,0)</formula>
    </cfRule>
  </conditionalFormatting>
  <conditionalFormatting sqref="C7:C8 C17 C23">
    <cfRule type="expression" dxfId="148" priority="100">
      <formula>IF(D7&gt;=25,1,0)</formula>
    </cfRule>
  </conditionalFormatting>
  <conditionalFormatting sqref="C9:C16 C18:C22">
    <cfRule type="expression" dxfId="147" priority="99">
      <formula>IF(D9&gt;=25,1,0)</formula>
    </cfRule>
  </conditionalFormatting>
  <conditionalFormatting sqref="D7:D8 D17 D23">
    <cfRule type="expression" dxfId="146" priority="98">
      <formula>IF(D7&gt;=25,1,0)</formula>
    </cfRule>
  </conditionalFormatting>
  <conditionalFormatting sqref="D9:D16 D18:D22">
    <cfRule type="expression" dxfId="145" priority="97">
      <formula>IF(D9&gt;=25,1,0)</formula>
    </cfRule>
  </conditionalFormatting>
  <conditionalFormatting sqref="E7:E8 E17 E23">
    <cfRule type="expression" dxfId="144" priority="88">
      <formula>IF(F7&gt;=25,1,0)</formula>
    </cfRule>
  </conditionalFormatting>
  <conditionalFormatting sqref="E9:E16 E18:E22">
    <cfRule type="expression" dxfId="143" priority="87">
      <formula>IF(F9&gt;=25,1,0)</formula>
    </cfRule>
  </conditionalFormatting>
  <conditionalFormatting sqref="F7:F8 F17 F23">
    <cfRule type="expression" dxfId="142" priority="86">
      <formula>IF(F7&gt;=25,1,0)</formula>
    </cfRule>
  </conditionalFormatting>
  <conditionalFormatting sqref="F9:F16 F18:F22">
    <cfRule type="expression" dxfId="141" priority="85">
      <formula>IF(F9&gt;=25,1,0)</formula>
    </cfRule>
  </conditionalFormatting>
  <conditionalFormatting sqref="G7:G8 G17 G23">
    <cfRule type="expression" dxfId="140" priority="76">
      <formula>IF(H7&gt;=25,1,0)</formula>
    </cfRule>
  </conditionalFormatting>
  <conditionalFormatting sqref="G9:G16 G18:G22">
    <cfRule type="expression" dxfId="139" priority="75">
      <formula>IF(H9&gt;=25,1,0)</formula>
    </cfRule>
  </conditionalFormatting>
  <conditionalFormatting sqref="H7:H8 H17 H23">
    <cfRule type="expression" dxfId="138" priority="74">
      <formula>IF(H7&gt;=25,1,0)</formula>
    </cfRule>
  </conditionalFormatting>
  <conditionalFormatting sqref="H9:H16 H18:H22">
    <cfRule type="expression" dxfId="137" priority="73">
      <formula>IF(H9&gt;=25,1,0)</formula>
    </cfRule>
  </conditionalFormatting>
  <conditionalFormatting sqref="I7:I8 I17:I23">
    <cfRule type="cellIs" dxfId="136" priority="72" operator="between">
      <formula>0.001</formula>
      <formula>0.1</formula>
    </cfRule>
  </conditionalFormatting>
  <conditionalFormatting sqref="I9:I16">
    <cfRule type="cellIs" dxfId="135" priority="71" operator="between">
      <formula>0.001</formula>
      <formula>0.1</formula>
    </cfRule>
  </conditionalFormatting>
  <conditionalFormatting sqref="J9:J16">
    <cfRule type="cellIs" dxfId="134" priority="69" operator="between">
      <formula>0.001</formula>
      <formula>0.1</formula>
    </cfRule>
  </conditionalFormatting>
  <conditionalFormatting sqref="J23">
    <cfRule type="cellIs" dxfId="133" priority="66" operator="between">
      <formula>0.001</formula>
      <formula>0.1</formula>
    </cfRule>
  </conditionalFormatting>
  <conditionalFormatting sqref="J18:J22">
    <cfRule type="cellIs" dxfId="132" priority="65" operator="between">
      <formula>0.001</formula>
      <formula>0.1</formula>
    </cfRule>
  </conditionalFormatting>
  <conditionalFormatting sqref="J8">
    <cfRule type="cellIs" dxfId="131" priority="70" operator="between">
      <formula>0.001</formula>
      <formula>0.1</formula>
    </cfRule>
  </conditionalFormatting>
  <conditionalFormatting sqref="J7">
    <cfRule type="cellIs" dxfId="130" priority="68" operator="between">
      <formula>0.001</formula>
      <formula>0.1</formula>
    </cfRule>
  </conditionalFormatting>
  <conditionalFormatting sqref="J17">
    <cfRule type="cellIs" dxfId="129" priority="67" operator="between">
      <formula>0.001</formula>
      <formula>0.1</formula>
    </cfRule>
  </conditionalFormatting>
  <conditionalFormatting sqref="I7:I8 I17 I23">
    <cfRule type="expression" dxfId="128" priority="64">
      <formula>IF(J7&gt;=25,1,0)</formula>
    </cfRule>
  </conditionalFormatting>
  <conditionalFormatting sqref="I9:I16 I18:I22">
    <cfRule type="expression" dxfId="127" priority="63">
      <formula>IF(J9&gt;=25,1,0)</formula>
    </cfRule>
  </conditionalFormatting>
  <conditionalFormatting sqref="J7:J8 J17 J23">
    <cfRule type="expression" dxfId="126" priority="62">
      <formula>IF(J7&gt;=25,1,0)</formula>
    </cfRule>
  </conditionalFormatting>
  <conditionalFormatting sqref="J9:J16 J18:J22">
    <cfRule type="expression" dxfId="125" priority="61">
      <formula>IF(J9&gt;=25,1,0)</formula>
    </cfRule>
  </conditionalFormatting>
  <conditionalFormatting sqref="K7:K8 K17:K23">
    <cfRule type="cellIs" dxfId="124" priority="60" operator="between">
      <formula>0.001</formula>
      <formula>0.1</formula>
    </cfRule>
  </conditionalFormatting>
  <conditionalFormatting sqref="K9:K16">
    <cfRule type="cellIs" dxfId="123" priority="59" operator="between">
      <formula>0.001</formula>
      <formula>0.1</formula>
    </cfRule>
  </conditionalFormatting>
  <conditionalFormatting sqref="L9:L16">
    <cfRule type="cellIs" dxfId="122" priority="57" operator="between">
      <formula>0.001</formula>
      <formula>0.1</formula>
    </cfRule>
  </conditionalFormatting>
  <conditionalFormatting sqref="L23">
    <cfRule type="cellIs" dxfId="121" priority="54" operator="between">
      <formula>0.001</formula>
      <formula>0.1</formula>
    </cfRule>
  </conditionalFormatting>
  <conditionalFormatting sqref="L18:L22">
    <cfRule type="cellIs" dxfId="120" priority="53" operator="between">
      <formula>0.001</formula>
      <formula>0.1</formula>
    </cfRule>
  </conditionalFormatting>
  <conditionalFormatting sqref="L8">
    <cfRule type="cellIs" dxfId="119" priority="58" operator="between">
      <formula>0.001</formula>
      <formula>0.1</formula>
    </cfRule>
  </conditionalFormatting>
  <conditionalFormatting sqref="L7">
    <cfRule type="cellIs" dxfId="118" priority="56" operator="between">
      <formula>0.001</formula>
      <formula>0.1</formula>
    </cfRule>
  </conditionalFormatting>
  <conditionalFormatting sqref="L17">
    <cfRule type="cellIs" dxfId="117" priority="55" operator="between">
      <formula>0.001</formula>
      <formula>0.1</formula>
    </cfRule>
  </conditionalFormatting>
  <conditionalFormatting sqref="K7:K8 K17 K23">
    <cfRule type="expression" dxfId="116" priority="52">
      <formula>IF(L7&gt;=25,1,0)</formula>
    </cfRule>
  </conditionalFormatting>
  <conditionalFormatting sqref="K9:K16 K18:K22">
    <cfRule type="expression" dxfId="115" priority="51">
      <formula>IF(L9&gt;=25,1,0)</formula>
    </cfRule>
  </conditionalFormatting>
  <conditionalFormatting sqref="L7:L8 L17 L23">
    <cfRule type="expression" dxfId="114" priority="50">
      <formula>IF(L7&gt;=25,1,0)</formula>
    </cfRule>
  </conditionalFormatting>
  <conditionalFormatting sqref="L9:L16 L18:L22">
    <cfRule type="expression" dxfId="113" priority="49">
      <formula>IF(L9&gt;=25,1,0)</formula>
    </cfRule>
  </conditionalFormatting>
  <conditionalFormatting sqref="M7:M8 M17:M23">
    <cfRule type="cellIs" dxfId="112" priority="48" operator="between">
      <formula>0.001</formula>
      <formula>0.1</formula>
    </cfRule>
  </conditionalFormatting>
  <conditionalFormatting sqref="M9:M16">
    <cfRule type="cellIs" dxfId="111" priority="47" operator="between">
      <formula>0.001</formula>
      <formula>0.1</formula>
    </cfRule>
  </conditionalFormatting>
  <conditionalFormatting sqref="N9:N16">
    <cfRule type="cellIs" dxfId="110" priority="45" operator="between">
      <formula>0.001</formula>
      <formula>0.1</formula>
    </cfRule>
  </conditionalFormatting>
  <conditionalFormatting sqref="N23">
    <cfRule type="cellIs" dxfId="109" priority="42" operator="between">
      <formula>0.001</formula>
      <formula>0.1</formula>
    </cfRule>
  </conditionalFormatting>
  <conditionalFormatting sqref="N18:N22">
    <cfRule type="cellIs" dxfId="108" priority="41" operator="between">
      <formula>0.001</formula>
      <formula>0.1</formula>
    </cfRule>
  </conditionalFormatting>
  <conditionalFormatting sqref="N8">
    <cfRule type="cellIs" dxfId="107" priority="46" operator="between">
      <formula>0.001</formula>
      <formula>0.1</formula>
    </cfRule>
  </conditionalFormatting>
  <conditionalFormatting sqref="N7">
    <cfRule type="cellIs" dxfId="106" priority="44" operator="between">
      <formula>0.001</formula>
      <formula>0.1</formula>
    </cfRule>
  </conditionalFormatting>
  <conditionalFormatting sqref="N17">
    <cfRule type="cellIs" dxfId="105" priority="43" operator="between">
      <formula>0.001</formula>
      <formula>0.1</formula>
    </cfRule>
  </conditionalFormatting>
  <conditionalFormatting sqref="M7:M8 M17 M23">
    <cfRule type="expression" dxfId="104" priority="40">
      <formula>IF(N7&gt;=25,1,0)</formula>
    </cfRule>
  </conditionalFormatting>
  <conditionalFormatting sqref="M9:M16 M18:M22">
    <cfRule type="expression" dxfId="103" priority="39">
      <formula>IF(N9&gt;=25,1,0)</formula>
    </cfRule>
  </conditionalFormatting>
  <conditionalFormatting sqref="N7:N8 N17 N23">
    <cfRule type="expression" dxfId="102" priority="38">
      <formula>IF(N7&gt;=25,1,0)</formula>
    </cfRule>
  </conditionalFormatting>
  <conditionalFormatting sqref="N9:N16 N18:N22">
    <cfRule type="expression" dxfId="101" priority="37">
      <formula>IF(N9&gt;=25,1,0)</formula>
    </cfRule>
  </conditionalFormatting>
  <conditionalFormatting sqref="C28:C29 C38:C44">
    <cfRule type="cellIs" dxfId="100" priority="36" operator="between">
      <formula>0.001</formula>
      <formula>0.1</formula>
    </cfRule>
  </conditionalFormatting>
  <conditionalFormatting sqref="C30:C37">
    <cfRule type="cellIs" dxfId="99" priority="35" operator="between">
      <formula>0.001</formula>
      <formula>0.1</formula>
    </cfRule>
  </conditionalFormatting>
  <conditionalFormatting sqref="D30:D37">
    <cfRule type="cellIs" dxfId="98" priority="33" operator="between">
      <formula>0.001</formula>
      <formula>0.1</formula>
    </cfRule>
  </conditionalFormatting>
  <conditionalFormatting sqref="D44">
    <cfRule type="cellIs" dxfId="97" priority="30" operator="between">
      <formula>0.001</formula>
      <formula>0.1</formula>
    </cfRule>
  </conditionalFormatting>
  <conditionalFormatting sqref="D39:D43">
    <cfRule type="cellIs" dxfId="96" priority="29" operator="between">
      <formula>0.001</formula>
      <formula>0.1</formula>
    </cfRule>
  </conditionalFormatting>
  <conditionalFormatting sqref="D29">
    <cfRule type="cellIs" dxfId="95" priority="34" operator="between">
      <formula>0.001</formula>
      <formula>0.1</formula>
    </cfRule>
  </conditionalFormatting>
  <conditionalFormatting sqref="D28">
    <cfRule type="cellIs" dxfId="94" priority="32" operator="between">
      <formula>0.001</formula>
      <formula>0.1</formula>
    </cfRule>
  </conditionalFormatting>
  <conditionalFormatting sqref="D38">
    <cfRule type="cellIs" dxfId="93" priority="31" operator="between">
      <formula>0.001</formula>
      <formula>0.1</formula>
    </cfRule>
  </conditionalFormatting>
  <conditionalFormatting sqref="C28:C29 C38 C44">
    <cfRule type="expression" dxfId="92" priority="28">
      <formula>IF(D28&gt;=25,1,0)</formula>
    </cfRule>
  </conditionalFormatting>
  <conditionalFormatting sqref="C30:C37 C39:C43">
    <cfRule type="expression" dxfId="91" priority="27">
      <formula>IF(D30&gt;=25,1,0)</formula>
    </cfRule>
  </conditionalFormatting>
  <conditionalFormatting sqref="D28:D29 D38 D44">
    <cfRule type="expression" dxfId="90" priority="26">
      <formula>IF(D28&gt;=25,1,0)</formula>
    </cfRule>
  </conditionalFormatting>
  <conditionalFormatting sqref="D30:D37 D39:D43">
    <cfRule type="expression" dxfId="89" priority="25">
      <formula>IF(D30&gt;=25,1,0)</formula>
    </cfRule>
  </conditionalFormatting>
  <conditionalFormatting sqref="E28:E29 E38:E44">
    <cfRule type="cellIs" dxfId="88" priority="24" operator="between">
      <formula>0.001</formula>
      <formula>0.1</formula>
    </cfRule>
  </conditionalFormatting>
  <conditionalFormatting sqref="E30:E37">
    <cfRule type="cellIs" dxfId="87" priority="23" operator="between">
      <formula>0.001</formula>
      <formula>0.1</formula>
    </cfRule>
  </conditionalFormatting>
  <conditionalFormatting sqref="F30:F37">
    <cfRule type="cellIs" dxfId="86" priority="21" operator="between">
      <formula>0.001</formula>
      <formula>0.1</formula>
    </cfRule>
  </conditionalFormatting>
  <conditionalFormatting sqref="F44">
    <cfRule type="cellIs" dxfId="85" priority="18" operator="between">
      <formula>0.001</formula>
      <formula>0.1</formula>
    </cfRule>
  </conditionalFormatting>
  <conditionalFormatting sqref="F39:F43">
    <cfRule type="cellIs" dxfId="84" priority="17" operator="between">
      <formula>0.001</formula>
      <formula>0.1</formula>
    </cfRule>
  </conditionalFormatting>
  <conditionalFormatting sqref="F29">
    <cfRule type="cellIs" dxfId="83" priority="22" operator="between">
      <formula>0.001</formula>
      <formula>0.1</formula>
    </cfRule>
  </conditionalFormatting>
  <conditionalFormatting sqref="F28">
    <cfRule type="cellIs" dxfId="82" priority="20" operator="between">
      <formula>0.001</formula>
      <formula>0.1</formula>
    </cfRule>
  </conditionalFormatting>
  <conditionalFormatting sqref="F38">
    <cfRule type="cellIs" dxfId="81" priority="19" operator="between">
      <formula>0.001</formula>
      <formula>0.1</formula>
    </cfRule>
  </conditionalFormatting>
  <conditionalFormatting sqref="E28:E29 E38 E44">
    <cfRule type="expression" dxfId="80" priority="16">
      <formula>IF(F28&gt;=25,1,0)</formula>
    </cfRule>
  </conditionalFormatting>
  <conditionalFormatting sqref="E30:E37 E39:E43">
    <cfRule type="expression" dxfId="79" priority="15">
      <formula>IF(F30&gt;=25,1,0)</formula>
    </cfRule>
  </conditionalFormatting>
  <conditionalFormatting sqref="F28:F29 F38 F44">
    <cfRule type="expression" dxfId="78" priority="14">
      <formula>IF(F28&gt;=25,1,0)</formula>
    </cfRule>
  </conditionalFormatting>
  <conditionalFormatting sqref="F30:F37 F39:F43">
    <cfRule type="expression" dxfId="77" priority="13">
      <formula>IF(F30&gt;=25,1,0)</formula>
    </cfRule>
  </conditionalFormatting>
  <conditionalFormatting sqref="G28:G29 G38:G44">
    <cfRule type="cellIs" dxfId="76" priority="12" operator="between">
      <formula>0.001</formula>
      <formula>0.1</formula>
    </cfRule>
  </conditionalFormatting>
  <conditionalFormatting sqref="G30:G37">
    <cfRule type="cellIs" dxfId="75" priority="11" operator="between">
      <formula>0.001</formula>
      <formula>0.1</formula>
    </cfRule>
  </conditionalFormatting>
  <conditionalFormatting sqref="H30:H37">
    <cfRule type="cellIs" dxfId="74" priority="9" operator="between">
      <formula>0.001</formula>
      <formula>0.1</formula>
    </cfRule>
  </conditionalFormatting>
  <conditionalFormatting sqref="H44">
    <cfRule type="cellIs" dxfId="73" priority="6" operator="between">
      <formula>0.001</formula>
      <formula>0.1</formula>
    </cfRule>
  </conditionalFormatting>
  <conditionalFormatting sqref="H39:H43">
    <cfRule type="cellIs" dxfId="72" priority="5" operator="between">
      <formula>0.001</formula>
      <formula>0.1</formula>
    </cfRule>
  </conditionalFormatting>
  <conditionalFormatting sqref="H29">
    <cfRule type="cellIs" dxfId="71" priority="10" operator="between">
      <formula>0.001</formula>
      <formula>0.1</formula>
    </cfRule>
  </conditionalFormatting>
  <conditionalFormatting sqref="H28">
    <cfRule type="cellIs" dxfId="70" priority="8" operator="between">
      <formula>0.001</formula>
      <formula>0.1</formula>
    </cfRule>
  </conditionalFormatting>
  <conditionalFormatting sqref="H38">
    <cfRule type="cellIs" dxfId="69" priority="7" operator="between">
      <formula>0.001</formula>
      <formula>0.1</formula>
    </cfRule>
  </conditionalFormatting>
  <conditionalFormatting sqref="G28:G29 G38 G44">
    <cfRule type="expression" dxfId="68" priority="4">
      <formula>IF(H28&gt;=25,1,0)</formula>
    </cfRule>
  </conditionalFormatting>
  <conditionalFormatting sqref="G30:G37 G39:G43">
    <cfRule type="expression" dxfId="67" priority="3">
      <formula>IF(H30&gt;=25,1,0)</formula>
    </cfRule>
  </conditionalFormatting>
  <conditionalFormatting sqref="H28:H29 H38 H44">
    <cfRule type="expression" dxfId="66" priority="2">
      <formula>IF(H28&gt;=25,1,0)</formula>
    </cfRule>
  </conditionalFormatting>
  <hyperlinks>
    <hyperlink ref="A47" location="Index!A1" display="Return to Index tab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2:D25"/>
  <sheetViews>
    <sheetView zoomScale="80" zoomScaleNormal="80" workbookViewId="0">
      <selection activeCell="A2" sqref="A2"/>
    </sheetView>
  </sheetViews>
  <sheetFormatPr defaultColWidth="8.85546875" defaultRowHeight="15" x14ac:dyDescent="0.25"/>
  <cols>
    <col min="1" max="1" width="11.85546875" style="102" bestFit="1" customWidth="1"/>
    <col min="2" max="2" width="36.7109375" style="102" customWidth="1"/>
    <col min="3" max="3" width="24.140625" style="102" customWidth="1"/>
    <col min="4" max="4" width="24" style="102" customWidth="1"/>
    <col min="5" max="16384" width="8.85546875" style="102"/>
  </cols>
  <sheetData>
    <row r="2" spans="1:4" ht="16.149999999999999" x14ac:dyDescent="0.3">
      <c r="A2" s="103" t="s">
        <v>63</v>
      </c>
      <c r="B2" s="104" t="s">
        <v>176</v>
      </c>
    </row>
    <row r="4" spans="1:4" ht="14.45" customHeight="1" x14ac:dyDescent="0.25">
      <c r="B4" s="129" t="s">
        <v>39</v>
      </c>
      <c r="C4" s="120" t="s">
        <v>136</v>
      </c>
      <c r="D4" s="120" t="s">
        <v>137</v>
      </c>
    </row>
    <row r="5" spans="1:4" ht="42.6" customHeight="1" x14ac:dyDescent="0.25">
      <c r="B5" s="140"/>
      <c r="C5" s="120"/>
      <c r="D5" s="120"/>
    </row>
    <row r="6" spans="1:4" x14ac:dyDescent="0.25">
      <c r="B6" s="130"/>
      <c r="C6" s="72" t="s">
        <v>138</v>
      </c>
      <c r="D6" s="72" t="s">
        <v>138</v>
      </c>
    </row>
    <row r="7" spans="1:4" ht="16.149999999999999" x14ac:dyDescent="0.3">
      <c r="B7" s="60" t="s">
        <v>3</v>
      </c>
      <c r="C7" s="65">
        <v>9.0237834789720228</v>
      </c>
      <c r="D7" s="65">
        <v>90.976216521027979</v>
      </c>
    </row>
    <row r="8" spans="1:4" ht="16.149999999999999" x14ac:dyDescent="0.3">
      <c r="B8" s="61" t="s">
        <v>0</v>
      </c>
      <c r="C8" s="66">
        <v>5.6290523256911698</v>
      </c>
      <c r="D8" s="66">
        <v>94.370947674308823</v>
      </c>
    </row>
    <row r="9" spans="1:4" ht="16.149999999999999" x14ac:dyDescent="0.3">
      <c r="B9" s="19" t="s">
        <v>7</v>
      </c>
      <c r="C9" s="57">
        <v>4.5812695521427997</v>
      </c>
      <c r="D9" s="57">
        <v>95.4187304478572</v>
      </c>
    </row>
    <row r="10" spans="1:4" ht="16.149999999999999" x14ac:dyDescent="0.3">
      <c r="B10" s="19" t="s">
        <v>8</v>
      </c>
      <c r="C10" s="57">
        <v>11.485785957868055</v>
      </c>
      <c r="D10" s="57">
        <v>88.51421404213194</v>
      </c>
    </row>
    <row r="11" spans="1:4" ht="16.149999999999999" x14ac:dyDescent="0.3">
      <c r="B11" s="19" t="s">
        <v>133</v>
      </c>
      <c r="C11" s="57">
        <v>22.446199789403259</v>
      </c>
      <c r="D11" s="57">
        <v>77.553800210596734</v>
      </c>
    </row>
    <row r="12" spans="1:4" ht="16.149999999999999" x14ac:dyDescent="0.3">
      <c r="B12" s="19" t="s">
        <v>9</v>
      </c>
      <c r="C12" s="57">
        <v>0.22675614531469063</v>
      </c>
      <c r="D12" s="57">
        <v>99.773243854685305</v>
      </c>
    </row>
    <row r="13" spans="1:4" ht="16.149999999999999" x14ac:dyDescent="0.3">
      <c r="B13" s="19" t="s">
        <v>31</v>
      </c>
      <c r="C13" s="57">
        <v>0</v>
      </c>
      <c r="D13" s="57">
        <v>100</v>
      </c>
    </row>
    <row r="14" spans="1:4" ht="16.149999999999999" x14ac:dyDescent="0.3">
      <c r="B14" s="19" t="s">
        <v>143</v>
      </c>
      <c r="C14" s="57">
        <v>0</v>
      </c>
      <c r="D14" s="57">
        <v>100</v>
      </c>
    </row>
    <row r="15" spans="1:4" ht="16.149999999999999" x14ac:dyDescent="0.3">
      <c r="B15" s="19" t="s">
        <v>5</v>
      </c>
      <c r="C15" s="57">
        <v>8.5796031567785782</v>
      </c>
      <c r="D15" s="57">
        <v>91.420396843221411</v>
      </c>
    </row>
    <row r="16" spans="1:4" ht="16.149999999999999" x14ac:dyDescent="0.3">
      <c r="B16" s="19" t="s">
        <v>6</v>
      </c>
      <c r="C16" s="57">
        <v>12.460574625075544</v>
      </c>
      <c r="D16" s="57">
        <v>87.539425374924463</v>
      </c>
    </row>
    <row r="17" spans="1:4" ht="16.149999999999999" x14ac:dyDescent="0.3">
      <c r="B17" s="62" t="s">
        <v>2</v>
      </c>
      <c r="C17" s="67">
        <v>15.15118459963271</v>
      </c>
      <c r="D17" s="67">
        <v>84.848815400367286</v>
      </c>
    </row>
    <row r="18" spans="1:4" ht="16.149999999999999" x14ac:dyDescent="0.3">
      <c r="B18" s="19" t="s">
        <v>13</v>
      </c>
      <c r="C18" s="57">
        <v>20.223168663440934</v>
      </c>
      <c r="D18" s="57">
        <v>79.77683133655907</v>
      </c>
    </row>
    <row r="19" spans="1:4" ht="16.149999999999999" x14ac:dyDescent="0.3">
      <c r="B19" s="19" t="s">
        <v>14</v>
      </c>
      <c r="C19" s="57">
        <v>12.701439370933562</v>
      </c>
      <c r="D19" s="57">
        <v>87.298560629066444</v>
      </c>
    </row>
    <row r="20" spans="1:4" ht="16.149999999999999" x14ac:dyDescent="0.3">
      <c r="B20" s="19" t="s">
        <v>15</v>
      </c>
      <c r="C20" s="57">
        <v>4.8498224682266464</v>
      </c>
      <c r="D20" s="57">
        <v>95.150177531773352</v>
      </c>
    </row>
    <row r="21" spans="1:4" ht="16.149999999999999" x14ac:dyDescent="0.3">
      <c r="B21" s="19" t="s">
        <v>16</v>
      </c>
      <c r="C21" s="57">
        <v>22.398444697810174</v>
      </c>
      <c r="D21" s="57">
        <v>77.601555302189837</v>
      </c>
    </row>
    <row r="22" spans="1:4" ht="16.149999999999999" x14ac:dyDescent="0.3">
      <c r="B22" s="19" t="s">
        <v>17</v>
      </c>
      <c r="C22" s="57">
        <v>0</v>
      </c>
      <c r="D22" s="57">
        <v>100</v>
      </c>
    </row>
    <row r="23" spans="1:4" ht="16.149999999999999" x14ac:dyDescent="0.3">
      <c r="B23" s="63" t="s">
        <v>1</v>
      </c>
      <c r="C23" s="68">
        <v>26.451314339287592</v>
      </c>
      <c r="D23" s="68">
        <v>73.548685660712422</v>
      </c>
    </row>
    <row r="25" spans="1:4" ht="16.149999999999999" x14ac:dyDescent="0.3">
      <c r="A25" s="15" t="s">
        <v>92</v>
      </c>
    </row>
  </sheetData>
  <mergeCells count="3">
    <mergeCell ref="C4:C5"/>
    <mergeCell ref="D4:D5"/>
    <mergeCell ref="B4:B6"/>
  </mergeCells>
  <hyperlinks>
    <hyperlink ref="A25" location="Index!A1" display="Return to Index tab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2:H28"/>
  <sheetViews>
    <sheetView zoomScale="80" zoomScaleNormal="80" workbookViewId="0">
      <selection activeCell="A2" sqref="A2"/>
    </sheetView>
  </sheetViews>
  <sheetFormatPr defaultColWidth="8.85546875" defaultRowHeight="15" x14ac:dyDescent="0.25"/>
  <cols>
    <col min="1" max="1" width="11.85546875" style="102" bestFit="1" customWidth="1"/>
    <col min="2" max="2" width="33.7109375" style="102" customWidth="1"/>
    <col min="3" max="8" width="14.7109375" style="102" customWidth="1"/>
    <col min="9" max="16384" width="8.85546875" style="102"/>
  </cols>
  <sheetData>
    <row r="2" spans="1:8" ht="16.149999999999999" x14ac:dyDescent="0.3">
      <c r="A2" s="103" t="s">
        <v>175</v>
      </c>
      <c r="B2" s="104" t="s">
        <v>177</v>
      </c>
    </row>
    <row r="4" spans="1:8" ht="16.149999999999999" customHeight="1" x14ac:dyDescent="0.25">
      <c r="B4" s="129" t="s">
        <v>39</v>
      </c>
      <c r="C4" s="120" t="s">
        <v>122</v>
      </c>
      <c r="D4" s="120"/>
      <c r="E4" s="120"/>
      <c r="F4" s="120" t="s">
        <v>123</v>
      </c>
      <c r="G4" s="120"/>
      <c r="H4" s="120"/>
    </row>
    <row r="5" spans="1:8" ht="64.900000000000006" customHeight="1" x14ac:dyDescent="0.25">
      <c r="B5" s="140"/>
      <c r="C5" s="122" t="s">
        <v>131</v>
      </c>
      <c r="D5" s="124"/>
      <c r="E5" s="129" t="s">
        <v>132</v>
      </c>
      <c r="F5" s="122" t="s">
        <v>131</v>
      </c>
      <c r="G5" s="124"/>
      <c r="H5" s="129" t="s">
        <v>132</v>
      </c>
    </row>
    <row r="6" spans="1:8" x14ac:dyDescent="0.25">
      <c r="B6" s="130"/>
      <c r="C6" s="72" t="s">
        <v>11</v>
      </c>
      <c r="D6" s="72" t="s">
        <v>10</v>
      </c>
      <c r="E6" s="130"/>
      <c r="F6" s="72" t="s">
        <v>11</v>
      </c>
      <c r="G6" s="72" t="s">
        <v>10</v>
      </c>
      <c r="H6" s="130"/>
    </row>
    <row r="7" spans="1:8" ht="16.149999999999999" x14ac:dyDescent="0.3">
      <c r="B7" s="60" t="s">
        <v>3</v>
      </c>
      <c r="C7" s="80">
        <v>271</v>
      </c>
      <c r="D7" s="80">
        <v>101</v>
      </c>
      <c r="E7" s="80">
        <v>277</v>
      </c>
      <c r="F7" s="80">
        <v>33</v>
      </c>
      <c r="G7" s="80">
        <v>16</v>
      </c>
      <c r="H7" s="80">
        <v>35</v>
      </c>
    </row>
    <row r="8" spans="1:8" x14ac:dyDescent="0.25">
      <c r="B8" s="47"/>
      <c r="C8" s="81"/>
      <c r="D8" s="81"/>
      <c r="E8" s="81"/>
      <c r="F8" s="81"/>
      <c r="G8" s="81"/>
      <c r="H8" s="81"/>
    </row>
    <row r="9" spans="1:8" ht="16.149999999999999" x14ac:dyDescent="0.3">
      <c r="B9" s="61" t="s">
        <v>0</v>
      </c>
      <c r="C9" s="80">
        <v>185</v>
      </c>
      <c r="D9" s="80">
        <v>78</v>
      </c>
      <c r="E9" s="80">
        <v>190</v>
      </c>
      <c r="F9" s="80">
        <v>24</v>
      </c>
      <c r="G9" s="80">
        <v>13</v>
      </c>
      <c r="H9" s="80">
        <v>26</v>
      </c>
    </row>
    <row r="10" spans="1:8" ht="16.149999999999999" x14ac:dyDescent="0.3">
      <c r="B10" s="19" t="s">
        <v>7</v>
      </c>
      <c r="C10" s="82">
        <v>22</v>
      </c>
      <c r="D10" s="82">
        <v>15</v>
      </c>
      <c r="E10" s="82">
        <v>23</v>
      </c>
      <c r="F10" s="82">
        <v>2</v>
      </c>
      <c r="G10" s="82">
        <v>2</v>
      </c>
      <c r="H10" s="82">
        <v>2</v>
      </c>
    </row>
    <row r="11" spans="1:8" ht="16.149999999999999" x14ac:dyDescent="0.3">
      <c r="B11" s="19" t="s">
        <v>8</v>
      </c>
      <c r="C11" s="82">
        <v>13</v>
      </c>
      <c r="D11" s="82">
        <v>6</v>
      </c>
      <c r="E11" s="82">
        <v>13</v>
      </c>
      <c r="F11" s="82">
        <v>1</v>
      </c>
      <c r="G11" s="82">
        <v>1</v>
      </c>
      <c r="H11" s="82">
        <v>1</v>
      </c>
    </row>
    <row r="12" spans="1:8" ht="16.149999999999999" x14ac:dyDescent="0.3">
      <c r="B12" s="19" t="s">
        <v>24</v>
      </c>
      <c r="C12" s="82">
        <v>22</v>
      </c>
      <c r="D12" s="82">
        <v>6</v>
      </c>
      <c r="E12" s="82">
        <v>22</v>
      </c>
      <c r="F12" s="82">
        <v>2</v>
      </c>
      <c r="G12" s="82">
        <v>1</v>
      </c>
      <c r="H12" s="82">
        <v>2</v>
      </c>
    </row>
    <row r="13" spans="1:8" ht="16.149999999999999" x14ac:dyDescent="0.3">
      <c r="B13" s="19" t="s">
        <v>9</v>
      </c>
      <c r="C13" s="82">
        <v>24</v>
      </c>
      <c r="D13" s="82">
        <v>8</v>
      </c>
      <c r="E13" s="82">
        <v>24</v>
      </c>
      <c r="F13" s="82">
        <v>2</v>
      </c>
      <c r="G13" s="82">
        <v>2</v>
      </c>
      <c r="H13" s="82">
        <v>2</v>
      </c>
    </row>
    <row r="14" spans="1:8" ht="16.149999999999999" x14ac:dyDescent="0.3">
      <c r="B14" s="19" t="s">
        <v>18</v>
      </c>
      <c r="C14" s="82">
        <v>25</v>
      </c>
      <c r="D14" s="82">
        <v>11</v>
      </c>
      <c r="E14" s="82">
        <v>26</v>
      </c>
      <c r="F14" s="82">
        <v>4</v>
      </c>
      <c r="G14" s="82">
        <v>1</v>
      </c>
      <c r="H14" s="82">
        <v>4</v>
      </c>
    </row>
    <row r="15" spans="1:8" ht="16.149999999999999" x14ac:dyDescent="0.3">
      <c r="B15" s="19" t="s">
        <v>12</v>
      </c>
      <c r="C15" s="82">
        <v>28</v>
      </c>
      <c r="D15" s="82">
        <v>15</v>
      </c>
      <c r="E15" s="82">
        <v>31</v>
      </c>
      <c r="F15" s="82">
        <v>5</v>
      </c>
      <c r="G15" s="82">
        <v>1</v>
      </c>
      <c r="H15" s="82">
        <v>5</v>
      </c>
    </row>
    <row r="16" spans="1:8" ht="16.149999999999999" x14ac:dyDescent="0.3">
      <c r="B16" s="19" t="s">
        <v>5</v>
      </c>
      <c r="C16" s="82">
        <v>33</v>
      </c>
      <c r="D16" s="82">
        <v>11</v>
      </c>
      <c r="E16" s="82">
        <v>33</v>
      </c>
      <c r="F16" s="82">
        <v>5</v>
      </c>
      <c r="G16" s="82">
        <v>3</v>
      </c>
      <c r="H16" s="82">
        <v>6</v>
      </c>
    </row>
    <row r="17" spans="1:8" ht="16.149999999999999" x14ac:dyDescent="0.3">
      <c r="B17" s="19" t="s">
        <v>6</v>
      </c>
      <c r="C17" s="82">
        <v>18</v>
      </c>
      <c r="D17" s="82">
        <v>6</v>
      </c>
      <c r="E17" s="82">
        <v>18</v>
      </c>
      <c r="F17" s="82">
        <v>3</v>
      </c>
      <c r="G17" s="82">
        <v>2</v>
      </c>
      <c r="H17" s="82">
        <v>4</v>
      </c>
    </row>
    <row r="18" spans="1:8" ht="16.149999999999999" x14ac:dyDescent="0.3">
      <c r="B18" s="63" t="s">
        <v>1</v>
      </c>
      <c r="C18" s="80">
        <v>27</v>
      </c>
      <c r="D18" s="80">
        <v>9</v>
      </c>
      <c r="E18" s="80">
        <v>27</v>
      </c>
      <c r="F18" s="80">
        <v>4</v>
      </c>
      <c r="G18" s="80">
        <v>1</v>
      </c>
      <c r="H18" s="80">
        <v>4</v>
      </c>
    </row>
    <row r="19" spans="1:8" ht="16.149999999999999" x14ac:dyDescent="0.3">
      <c r="B19" s="64" t="s">
        <v>124</v>
      </c>
      <c r="C19" s="80">
        <v>212</v>
      </c>
      <c r="D19" s="80">
        <v>87</v>
      </c>
      <c r="E19" s="80">
        <v>217</v>
      </c>
      <c r="F19" s="80">
        <v>28</v>
      </c>
      <c r="G19" s="80">
        <v>14</v>
      </c>
      <c r="H19" s="80">
        <v>30</v>
      </c>
    </row>
    <row r="20" spans="1:8" ht="16.149999999999999" x14ac:dyDescent="0.3">
      <c r="B20" s="47"/>
      <c r="C20" s="81"/>
      <c r="D20" s="81"/>
      <c r="E20" s="81"/>
      <c r="F20" s="81"/>
      <c r="G20" s="81"/>
      <c r="H20" s="81"/>
    </row>
    <row r="21" spans="1:8" ht="16.149999999999999" x14ac:dyDescent="0.3">
      <c r="B21" s="62" t="s">
        <v>2</v>
      </c>
      <c r="C21" s="80">
        <v>59</v>
      </c>
      <c r="D21" s="80">
        <v>14</v>
      </c>
      <c r="E21" s="80">
        <v>60</v>
      </c>
      <c r="F21" s="80">
        <v>5</v>
      </c>
      <c r="G21" s="80">
        <v>2</v>
      </c>
      <c r="H21" s="80">
        <v>5</v>
      </c>
    </row>
    <row r="22" spans="1:8" ht="16.149999999999999" x14ac:dyDescent="0.3">
      <c r="B22" s="19" t="s">
        <v>13</v>
      </c>
      <c r="C22" s="82">
        <v>6</v>
      </c>
      <c r="D22" s="82">
        <v>1</v>
      </c>
      <c r="E22" s="82">
        <v>6</v>
      </c>
      <c r="F22" s="82">
        <v>1</v>
      </c>
      <c r="G22" s="82">
        <v>0</v>
      </c>
      <c r="H22" s="82">
        <v>1</v>
      </c>
    </row>
    <row r="23" spans="1:8" ht="16.149999999999999" x14ac:dyDescent="0.3">
      <c r="B23" s="19" t="s">
        <v>14</v>
      </c>
      <c r="C23" s="82">
        <v>9</v>
      </c>
      <c r="D23" s="82">
        <v>2</v>
      </c>
      <c r="E23" s="82">
        <v>10</v>
      </c>
      <c r="F23" s="82">
        <v>1</v>
      </c>
      <c r="G23" s="82">
        <v>1</v>
      </c>
      <c r="H23" s="82">
        <v>1</v>
      </c>
    </row>
    <row r="24" spans="1:8" ht="16.149999999999999" x14ac:dyDescent="0.3">
      <c r="B24" s="19" t="s">
        <v>15</v>
      </c>
      <c r="C24" s="82">
        <v>10</v>
      </c>
      <c r="D24" s="82">
        <v>3</v>
      </c>
      <c r="E24" s="82">
        <v>10</v>
      </c>
      <c r="F24" s="82">
        <v>1</v>
      </c>
      <c r="G24" s="82">
        <v>0</v>
      </c>
      <c r="H24" s="82">
        <v>1</v>
      </c>
    </row>
    <row r="25" spans="1:8" ht="16.149999999999999" x14ac:dyDescent="0.3">
      <c r="B25" s="19" t="s">
        <v>16</v>
      </c>
      <c r="C25" s="82">
        <v>24</v>
      </c>
      <c r="D25" s="82">
        <v>7</v>
      </c>
      <c r="E25" s="82">
        <v>24</v>
      </c>
      <c r="F25" s="82">
        <v>1</v>
      </c>
      <c r="G25" s="82">
        <v>1</v>
      </c>
      <c r="H25" s="82">
        <v>1</v>
      </c>
    </row>
    <row r="26" spans="1:8" ht="16.149999999999999" x14ac:dyDescent="0.3">
      <c r="B26" s="19" t="s">
        <v>17</v>
      </c>
      <c r="C26" s="82">
        <v>10</v>
      </c>
      <c r="D26" s="82">
        <v>1</v>
      </c>
      <c r="E26" s="82">
        <v>10</v>
      </c>
      <c r="F26" s="82">
        <v>1</v>
      </c>
      <c r="G26" s="82">
        <v>0</v>
      </c>
      <c r="H26" s="82">
        <v>1</v>
      </c>
    </row>
    <row r="28" spans="1:8" ht="16.149999999999999" x14ac:dyDescent="0.3">
      <c r="A28" s="15" t="s">
        <v>92</v>
      </c>
    </row>
  </sheetData>
  <mergeCells count="7">
    <mergeCell ref="B4:B6"/>
    <mergeCell ref="C4:E4"/>
    <mergeCell ref="F4:H4"/>
    <mergeCell ref="C5:D5"/>
    <mergeCell ref="E5:E6"/>
    <mergeCell ref="F5:G5"/>
    <mergeCell ref="H5:H6"/>
  </mergeCells>
  <conditionalFormatting sqref="C7:H9 C18:H26">
    <cfRule type="cellIs" dxfId="65" priority="18" operator="between">
      <formula>0.001</formula>
      <formula>0.1</formula>
    </cfRule>
  </conditionalFormatting>
  <conditionalFormatting sqref="C10:H17">
    <cfRule type="cellIs" dxfId="64" priority="17" operator="between">
      <formula>0.001</formula>
      <formula>0.1</formula>
    </cfRule>
  </conditionalFormatting>
  <hyperlinks>
    <hyperlink ref="A28" location="Index!A1" display="Return to Index tab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Z44"/>
  <sheetViews>
    <sheetView showGridLines="0" zoomScale="70" zoomScaleNormal="70" workbookViewId="0">
      <selection activeCell="A2" sqref="A2"/>
    </sheetView>
  </sheetViews>
  <sheetFormatPr defaultColWidth="9.140625" defaultRowHeight="20.100000000000001" customHeight="1" x14ac:dyDescent="0.2"/>
  <cols>
    <col min="1" max="1" width="33.85546875" style="1" bestFit="1" customWidth="1"/>
    <col min="2" max="2" width="34.7109375" style="1" customWidth="1"/>
    <col min="3" max="4" width="7.7109375" style="1" customWidth="1"/>
    <col min="5" max="5" width="14.28515625" style="1" customWidth="1"/>
    <col min="6" max="6" width="13.7109375" style="1" customWidth="1"/>
    <col min="7" max="7" width="14.28515625" style="1" customWidth="1"/>
    <col min="8" max="8" width="13.7109375" style="1" customWidth="1"/>
    <col min="9" max="9" width="7.7109375" style="1" customWidth="1"/>
    <col min="10" max="11" width="8.28515625" style="1" customWidth="1"/>
    <col min="12" max="12" width="11.7109375" style="1" customWidth="1"/>
    <col min="13" max="13" width="9.140625" style="1"/>
    <col min="14" max="14" width="11.7109375" style="23" customWidth="1"/>
    <col min="15" max="16" width="9.140625" style="23"/>
    <col min="17" max="17" width="10.140625" style="23" bestFit="1" customWidth="1"/>
    <col min="18" max="18" width="9.140625" style="23"/>
    <col min="19" max="20" width="10.140625" style="23" bestFit="1" customWidth="1"/>
    <col min="21" max="26" width="9.140625" style="23"/>
    <col min="27" max="16384" width="9.140625" style="1"/>
  </cols>
  <sheetData>
    <row r="1" spans="1:14" ht="20.100000000000001" customHeight="1" x14ac:dyDescent="0.3">
      <c r="A1" s="16"/>
    </row>
    <row r="2" spans="1:14" ht="20.100000000000001" customHeight="1" x14ac:dyDescent="0.3">
      <c r="A2" s="4" t="s">
        <v>219</v>
      </c>
      <c r="B2" s="3" t="s">
        <v>218</v>
      </c>
      <c r="C2" s="3"/>
      <c r="N2" s="1"/>
    </row>
    <row r="4" spans="1:14" ht="65.099999999999994" customHeight="1" x14ac:dyDescent="0.2">
      <c r="B4" s="120" t="s">
        <v>39</v>
      </c>
      <c r="C4" s="120" t="s">
        <v>149</v>
      </c>
      <c r="D4" s="120"/>
      <c r="E4" s="122" t="s">
        <v>150</v>
      </c>
      <c r="F4" s="123"/>
      <c r="G4" s="122" t="s">
        <v>151</v>
      </c>
      <c r="H4" s="123"/>
      <c r="I4" s="124"/>
      <c r="J4" s="120" t="s">
        <v>152</v>
      </c>
      <c r="K4" s="120"/>
    </row>
    <row r="5" spans="1:14" ht="39.950000000000003" customHeight="1" x14ac:dyDescent="0.2">
      <c r="B5" s="120"/>
      <c r="C5" s="120" t="s">
        <v>34</v>
      </c>
      <c r="D5" s="120"/>
      <c r="E5" s="72" t="s">
        <v>34</v>
      </c>
      <c r="F5" s="72" t="s">
        <v>23</v>
      </c>
      <c r="G5" s="74" t="s">
        <v>34</v>
      </c>
      <c r="H5" s="72" t="s">
        <v>23</v>
      </c>
      <c r="I5" s="74" t="s">
        <v>35</v>
      </c>
      <c r="J5" s="120" t="s">
        <v>60</v>
      </c>
      <c r="K5" s="121"/>
    </row>
    <row r="6" spans="1:14" ht="20.100000000000001" customHeight="1" x14ac:dyDescent="0.3">
      <c r="B6" s="60" t="s">
        <v>3</v>
      </c>
      <c r="C6" s="126">
        <v>21159.222406093028</v>
      </c>
      <c r="D6" s="126"/>
      <c r="E6" s="76">
        <v>2984.3726932377667</v>
      </c>
      <c r="F6" s="76">
        <v>14.104359016418222</v>
      </c>
      <c r="G6" s="76">
        <v>546.005323590339</v>
      </c>
      <c r="H6" s="76">
        <v>2.5804602509074761</v>
      </c>
      <c r="I6" s="27">
        <v>5.5609244638801902</v>
      </c>
      <c r="J6" s="126">
        <v>16.684819267325697</v>
      </c>
      <c r="K6" s="126"/>
    </row>
    <row r="7" spans="1:14" ht="20.100000000000001" customHeight="1" x14ac:dyDescent="0.3">
      <c r="B7" s="61" t="s">
        <v>0</v>
      </c>
      <c r="C7" s="126">
        <v>11591.824907757593</v>
      </c>
      <c r="D7" s="126"/>
      <c r="E7" s="76">
        <v>1271.255806204867</v>
      </c>
      <c r="F7" s="76">
        <v>10.966830644190502</v>
      </c>
      <c r="G7" s="76">
        <v>415.08144026480096</v>
      </c>
      <c r="H7" s="76">
        <v>3.5808118529034734</v>
      </c>
      <c r="I7" s="27">
        <v>5.0693268296429403</v>
      </c>
      <c r="J7" s="126">
        <v>14.547642497093975</v>
      </c>
      <c r="K7" s="126"/>
    </row>
    <row r="8" spans="1:14" ht="20.100000000000001" customHeight="1" x14ac:dyDescent="0.3">
      <c r="B8" s="19" t="s">
        <v>7</v>
      </c>
      <c r="C8" s="125">
        <v>1229.6743339236909</v>
      </c>
      <c r="D8" s="125"/>
      <c r="E8" s="75">
        <v>111.48236430818912</v>
      </c>
      <c r="F8" s="75">
        <v>9.0660072535194764</v>
      </c>
      <c r="G8" s="75">
        <v>35.813985988753203</v>
      </c>
      <c r="H8" s="75">
        <v>2.9124773121413856</v>
      </c>
      <c r="I8" s="2">
        <v>6.1332384343907105</v>
      </c>
      <c r="J8" s="125">
        <v>11.97848456566086</v>
      </c>
      <c r="K8" s="125"/>
    </row>
    <row r="9" spans="1:14" ht="20.100000000000001" customHeight="1" x14ac:dyDescent="0.3">
      <c r="B9" s="19" t="s">
        <v>8</v>
      </c>
      <c r="C9" s="125">
        <v>788.03790811206795</v>
      </c>
      <c r="D9" s="125"/>
      <c r="E9" s="75">
        <v>114.38579534255777</v>
      </c>
      <c r="F9" s="75">
        <v>14.515265593833693</v>
      </c>
      <c r="G9" s="75">
        <v>16.223059153668</v>
      </c>
      <c r="H9" s="75">
        <v>2.0586648163327821</v>
      </c>
      <c r="I9" s="2">
        <v>11.0011543776791</v>
      </c>
      <c r="J9" s="125">
        <v>16.573930410166476</v>
      </c>
      <c r="K9" s="125"/>
    </row>
    <row r="10" spans="1:14" ht="20.100000000000001" customHeight="1" x14ac:dyDescent="0.3">
      <c r="B10" s="19" t="s">
        <v>24</v>
      </c>
      <c r="C10" s="125">
        <v>1395.5575153569357</v>
      </c>
      <c r="D10" s="125"/>
      <c r="E10" s="75">
        <v>111.82429666464016</v>
      </c>
      <c r="F10" s="75">
        <v>8.012876247242259</v>
      </c>
      <c r="G10" s="75">
        <v>33.054934851825202</v>
      </c>
      <c r="H10" s="75">
        <v>2.3685827698309434</v>
      </c>
      <c r="I10" s="2">
        <v>8.8571448266428501</v>
      </c>
      <c r="J10" s="125">
        <v>10.381459017073203</v>
      </c>
      <c r="K10" s="125"/>
    </row>
    <row r="11" spans="1:14" ht="20.100000000000001" customHeight="1" x14ac:dyDescent="0.3">
      <c r="B11" s="19" t="s">
        <v>9</v>
      </c>
      <c r="C11" s="125">
        <v>1419.4980879349578</v>
      </c>
      <c r="D11" s="125"/>
      <c r="E11" s="75">
        <v>97.184888914486763</v>
      </c>
      <c r="F11" s="75">
        <v>6.8464261939139588</v>
      </c>
      <c r="G11" s="75">
        <v>41.842595573239201</v>
      </c>
      <c r="H11" s="75">
        <v>2.9477035530291218</v>
      </c>
      <c r="I11" s="2">
        <v>7.2143487647198397</v>
      </c>
      <c r="J11" s="125">
        <v>9.7941297469430815</v>
      </c>
      <c r="K11" s="125"/>
    </row>
    <row r="12" spans="1:14" ht="20.100000000000001" customHeight="1" x14ac:dyDescent="0.3">
      <c r="B12" s="19" t="s">
        <v>18</v>
      </c>
      <c r="C12" s="125">
        <v>1716.1608444099281</v>
      </c>
      <c r="D12" s="125"/>
      <c r="E12" s="75">
        <v>148.33644824418903</v>
      </c>
      <c r="F12" s="75">
        <v>8.6435049912347761</v>
      </c>
      <c r="G12" s="75">
        <v>51.354541443563804</v>
      </c>
      <c r="H12" s="75">
        <v>2.9924084103679203</v>
      </c>
      <c r="I12" s="2">
        <v>6.8935753074981303</v>
      </c>
      <c r="J12" s="125">
        <v>11.635913401602698</v>
      </c>
      <c r="K12" s="125"/>
    </row>
    <row r="13" spans="1:14" ht="20.100000000000001" customHeight="1" x14ac:dyDescent="0.3">
      <c r="B13" s="19" t="s">
        <v>12</v>
      </c>
      <c r="C13" s="125">
        <v>1703.3328328148302</v>
      </c>
      <c r="D13" s="125"/>
      <c r="E13" s="75">
        <v>312.07552751501669</v>
      </c>
      <c r="F13" s="75">
        <v>18.32146492469699</v>
      </c>
      <c r="G13" s="75">
        <v>81.390770026042205</v>
      </c>
      <c r="H13" s="75">
        <v>4.7783244975992432</v>
      </c>
      <c r="I13" s="2">
        <v>7.0878876475119696</v>
      </c>
      <c r="J13" s="125">
        <v>23.099789422296233</v>
      </c>
      <c r="K13" s="125"/>
    </row>
    <row r="14" spans="1:14" ht="20.100000000000001" customHeight="1" x14ac:dyDescent="0.3">
      <c r="B14" s="19" t="s">
        <v>5</v>
      </c>
      <c r="C14" s="125">
        <v>2199.6442256954465</v>
      </c>
      <c r="D14" s="125"/>
      <c r="E14" s="75">
        <v>256.18335103366888</v>
      </c>
      <c r="F14" s="75">
        <v>11.646581208043914</v>
      </c>
      <c r="G14" s="75">
        <v>97.067592382591201</v>
      </c>
      <c r="H14" s="75">
        <v>4.4128769211258243</v>
      </c>
      <c r="I14" s="2">
        <v>8.0085834293904394</v>
      </c>
      <c r="J14" s="125">
        <v>16.059458129169737</v>
      </c>
      <c r="K14" s="125"/>
    </row>
    <row r="15" spans="1:14" ht="20.100000000000001" customHeight="1" x14ac:dyDescent="0.3">
      <c r="B15" s="19" t="s">
        <v>6</v>
      </c>
      <c r="C15" s="125">
        <v>1139.919159509735</v>
      </c>
      <c r="D15" s="125"/>
      <c r="E15" s="75">
        <v>119.78413418211861</v>
      </c>
      <c r="F15" s="75">
        <v>10.50812535106755</v>
      </c>
      <c r="G15" s="75">
        <v>58.333960845118</v>
      </c>
      <c r="H15" s="75">
        <v>5.1173769962956595</v>
      </c>
      <c r="I15" s="2">
        <v>9.2671563019440999</v>
      </c>
      <c r="J15" s="125">
        <v>15.625502347363209</v>
      </c>
      <c r="K15" s="125"/>
    </row>
    <row r="16" spans="1:14" ht="20.100000000000001" customHeight="1" x14ac:dyDescent="0.3">
      <c r="B16" s="62" t="s">
        <v>2</v>
      </c>
      <c r="C16" s="126">
        <v>7610.3649270528113</v>
      </c>
      <c r="D16" s="126"/>
      <c r="E16" s="76">
        <v>1412.9203906995508</v>
      </c>
      <c r="F16" s="76">
        <v>18.565737704337895</v>
      </c>
      <c r="G16" s="76">
        <v>71.048678168349895</v>
      </c>
      <c r="H16" s="76">
        <v>0.9335778093346202</v>
      </c>
      <c r="I16" s="27">
        <v>15.4064305506552</v>
      </c>
      <c r="J16" s="126">
        <v>19.499315513672514</v>
      </c>
      <c r="K16" s="126"/>
    </row>
    <row r="17" spans="1:26" ht="20.100000000000001" customHeight="1" x14ac:dyDescent="0.3">
      <c r="B17" s="19" t="s">
        <v>13</v>
      </c>
      <c r="C17" s="125">
        <v>1723.6347190911879</v>
      </c>
      <c r="D17" s="125"/>
      <c r="E17" s="75">
        <v>235.78655348563456</v>
      </c>
      <c r="F17" s="75">
        <v>13.679612673963572</v>
      </c>
      <c r="G17" s="75">
        <v>10.816563160187899</v>
      </c>
      <c r="H17" s="75">
        <v>0.6275438200671134</v>
      </c>
      <c r="I17" s="2">
        <v>42.081871178371799</v>
      </c>
      <c r="J17" s="125">
        <v>14.307156494030687</v>
      </c>
      <c r="K17" s="125"/>
    </row>
    <row r="18" spans="1:26" ht="20.100000000000001" customHeight="1" x14ac:dyDescent="0.3">
      <c r="B18" s="19" t="s">
        <v>14</v>
      </c>
      <c r="C18" s="125">
        <v>1120.0988777644714</v>
      </c>
      <c r="D18" s="125"/>
      <c r="E18" s="75">
        <v>234.79101161351127</v>
      </c>
      <c r="F18" s="75">
        <v>20.961632608909898</v>
      </c>
      <c r="G18" s="75">
        <v>10.8264723512637</v>
      </c>
      <c r="H18" s="75">
        <v>0.96656398521454778</v>
      </c>
      <c r="I18" s="2">
        <v>26.644777864578099</v>
      </c>
      <c r="J18" s="125">
        <v>21.928196594124451</v>
      </c>
      <c r="K18" s="125"/>
    </row>
    <row r="19" spans="1:26" ht="20.100000000000001" customHeight="1" x14ac:dyDescent="0.3">
      <c r="B19" s="19" t="s">
        <v>15</v>
      </c>
      <c r="C19" s="125">
        <v>840.57193424574018</v>
      </c>
      <c r="D19" s="125"/>
      <c r="E19" s="75">
        <v>138.23739994759424</v>
      </c>
      <c r="F19" s="75">
        <v>16.445635919504859</v>
      </c>
      <c r="G19" s="75">
        <v>16.3609461380961</v>
      </c>
      <c r="H19" s="75">
        <v>1.9464064253795317</v>
      </c>
      <c r="I19" s="2">
        <v>32.941834369575801</v>
      </c>
      <c r="J19" s="125">
        <v>18.392042344884395</v>
      </c>
      <c r="K19" s="125"/>
      <c r="T19" s="40"/>
      <c r="U19" s="40"/>
    </row>
    <row r="20" spans="1:26" ht="20.100000000000001" customHeight="1" x14ac:dyDescent="0.3">
      <c r="B20" s="19" t="s">
        <v>16</v>
      </c>
      <c r="C20" s="125">
        <v>1913.4142513195502</v>
      </c>
      <c r="D20" s="125"/>
      <c r="E20" s="75">
        <v>428.77909717820307</v>
      </c>
      <c r="F20" s="75">
        <v>22.409109626026023</v>
      </c>
      <c r="G20" s="75">
        <v>28.229809415104199</v>
      </c>
      <c r="H20" s="75">
        <v>1.4753631836721213</v>
      </c>
      <c r="I20" s="2">
        <v>16.086144092606101</v>
      </c>
      <c r="J20" s="125">
        <v>23.884472809698146</v>
      </c>
      <c r="K20" s="125"/>
      <c r="T20" s="40"/>
      <c r="U20" s="40"/>
    </row>
    <row r="21" spans="1:26" ht="20.100000000000001" customHeight="1" x14ac:dyDescent="0.3">
      <c r="B21" s="19" t="s">
        <v>17</v>
      </c>
      <c r="C21" s="125">
        <v>2012.6451446318622</v>
      </c>
      <c r="D21" s="125"/>
      <c r="E21" s="75">
        <v>375.32632847460792</v>
      </c>
      <c r="F21" s="75">
        <v>18.648410499768442</v>
      </c>
      <c r="G21" s="75">
        <v>4.8148871036979202</v>
      </c>
      <c r="H21" s="75">
        <v>0.23923179486161344</v>
      </c>
      <c r="I21" s="2">
        <v>33.1082339117727</v>
      </c>
      <c r="J21" s="125">
        <v>18.887642294630055</v>
      </c>
      <c r="K21" s="125"/>
      <c r="T21" s="40"/>
      <c r="U21" s="40"/>
    </row>
    <row r="22" spans="1:26" ht="20.100000000000001" customHeight="1" x14ac:dyDescent="0.3">
      <c r="B22" s="63" t="s">
        <v>1</v>
      </c>
      <c r="C22" s="126">
        <v>1957.0325712826234</v>
      </c>
      <c r="D22" s="126"/>
      <c r="E22" s="76">
        <v>300.19649633334899</v>
      </c>
      <c r="F22" s="76">
        <v>15.339371492248729</v>
      </c>
      <c r="G22" s="76">
        <v>59.875205157188901</v>
      </c>
      <c r="H22" s="76">
        <v>3.0594894554027361</v>
      </c>
      <c r="I22" s="27">
        <v>6.7727444272513297</v>
      </c>
      <c r="J22" s="126">
        <v>18.398860947651464</v>
      </c>
      <c r="K22" s="126"/>
      <c r="S22" s="40"/>
      <c r="T22" s="40"/>
      <c r="U22" s="40"/>
    </row>
    <row r="23" spans="1:26" s="29" customFormat="1" ht="20.100000000000001" customHeight="1" x14ac:dyDescent="0.3">
      <c r="B23" s="23"/>
      <c r="C23" s="23"/>
      <c r="D23" s="23"/>
      <c r="E23" s="23"/>
      <c r="F23" s="23"/>
      <c r="G23" s="23"/>
      <c r="H23" s="23"/>
      <c r="I23" s="23"/>
      <c r="J23" s="23"/>
      <c r="K23" s="23"/>
      <c r="N23" s="70"/>
      <c r="O23" s="70"/>
      <c r="P23" s="70"/>
      <c r="Q23" s="70"/>
      <c r="R23" s="70"/>
      <c r="S23" s="71"/>
      <c r="T23" s="71"/>
      <c r="U23" s="71"/>
      <c r="V23" s="70"/>
      <c r="W23" s="70"/>
      <c r="X23" s="70"/>
      <c r="Y23" s="70"/>
      <c r="Z23" s="70"/>
    </row>
    <row r="24" spans="1:26" ht="65.099999999999994" customHeight="1" x14ac:dyDescent="0.2">
      <c r="B24" s="120" t="s">
        <v>39</v>
      </c>
      <c r="C24" s="120" t="s">
        <v>153</v>
      </c>
      <c r="D24" s="120"/>
      <c r="E24" s="122" t="s">
        <v>154</v>
      </c>
      <c r="F24" s="123"/>
      <c r="G24" s="122" t="s">
        <v>155</v>
      </c>
      <c r="H24" s="123"/>
      <c r="I24" s="124"/>
      <c r="J24" s="120" t="s">
        <v>156</v>
      </c>
      <c r="K24" s="120"/>
    </row>
    <row r="25" spans="1:26" ht="39.950000000000003" customHeight="1" x14ac:dyDescent="0.2">
      <c r="A25" s="4"/>
      <c r="B25" s="120"/>
      <c r="C25" s="120" t="s">
        <v>34</v>
      </c>
      <c r="D25" s="120"/>
      <c r="E25" s="72" t="s">
        <v>34</v>
      </c>
      <c r="F25" s="72" t="s">
        <v>23</v>
      </c>
      <c r="G25" s="74" t="s">
        <v>34</v>
      </c>
      <c r="H25" s="72" t="s">
        <v>23</v>
      </c>
      <c r="I25" s="74" t="s">
        <v>35</v>
      </c>
      <c r="J25" s="120" t="s">
        <v>60</v>
      </c>
      <c r="K25" s="121"/>
    </row>
    <row r="26" spans="1:26" ht="20.100000000000001" customHeight="1" x14ac:dyDescent="0.3">
      <c r="B26" s="60" t="s">
        <v>3</v>
      </c>
      <c r="C26" s="126">
        <v>1736.1822939069734</v>
      </c>
      <c r="D26" s="126"/>
      <c r="E26" s="76">
        <v>90.221953350992052</v>
      </c>
      <c r="F26" s="76">
        <v>5.1965714468820767</v>
      </c>
      <c r="G26" s="76">
        <v>196.260632863257</v>
      </c>
      <c r="H26" s="76">
        <v>11.304148968228843</v>
      </c>
      <c r="I26" s="27">
        <v>10.305767550768399</v>
      </c>
      <c r="J26" s="126">
        <v>16.500720415110923</v>
      </c>
      <c r="K26" s="126"/>
    </row>
    <row r="27" spans="1:26" ht="20.100000000000001" customHeight="1" x14ac:dyDescent="0.3">
      <c r="B27" s="61" t="s">
        <v>0</v>
      </c>
      <c r="C27" s="126">
        <v>1438.9297022424078</v>
      </c>
      <c r="D27" s="126"/>
      <c r="E27" s="76">
        <v>65.120974978960177</v>
      </c>
      <c r="F27" s="76">
        <v>4.5256536769987141</v>
      </c>
      <c r="G27" s="76">
        <v>149.963299694911</v>
      </c>
      <c r="H27" s="76">
        <v>10.421864213464376</v>
      </c>
      <c r="I27" s="27">
        <v>10.682984870344001</v>
      </c>
      <c r="J27" s="126">
        <v>14.947517890463088</v>
      </c>
      <c r="K27" s="126"/>
    </row>
    <row r="28" spans="1:26" ht="20.100000000000001" customHeight="1" x14ac:dyDescent="0.3">
      <c r="B28" s="19" t="s">
        <v>7</v>
      </c>
      <c r="C28" s="125">
        <v>180.86017607630896</v>
      </c>
      <c r="D28" s="125"/>
      <c r="E28" s="75">
        <v>8.5561068237299907</v>
      </c>
      <c r="F28" s="75">
        <v>4.7307854107805225</v>
      </c>
      <c r="G28" s="75">
        <v>15.573579283160299</v>
      </c>
      <c r="H28" s="75">
        <v>8.6108393904191818</v>
      </c>
      <c r="I28" s="2">
        <v>13.8013732101049</v>
      </c>
      <c r="J28" s="125">
        <v>13.341624801199703</v>
      </c>
      <c r="K28" s="125"/>
    </row>
    <row r="29" spans="1:26" ht="20.100000000000001" customHeight="1" x14ac:dyDescent="0.3">
      <c r="B29" s="19" t="s">
        <v>8</v>
      </c>
      <c r="C29" s="125">
        <v>69.402261887932198</v>
      </c>
      <c r="D29" s="125"/>
      <c r="E29" s="75">
        <v>2.638623863386611</v>
      </c>
      <c r="F29" s="75">
        <v>3.8019277637483171</v>
      </c>
      <c r="G29" s="75">
        <v>5.21539298276564</v>
      </c>
      <c r="H29" s="75">
        <v>7.5147305590518547</v>
      </c>
      <c r="I29" s="2">
        <v>15.1011246652092</v>
      </c>
      <c r="J29" s="125">
        <v>11.316658322800171</v>
      </c>
      <c r="K29" s="125"/>
    </row>
    <row r="30" spans="1:26" ht="20.100000000000001" customHeight="1" x14ac:dyDescent="0.3">
      <c r="B30" s="19" t="s">
        <v>24</v>
      </c>
      <c r="C30" s="125">
        <v>144.98269464306426</v>
      </c>
      <c r="D30" s="125"/>
      <c r="E30" s="75">
        <v>5.4122354904709802</v>
      </c>
      <c r="F30" s="75">
        <v>3.7330217263484227</v>
      </c>
      <c r="G30" s="75">
        <v>10.8464060676722</v>
      </c>
      <c r="H30" s="75">
        <v>7.4811729043767468</v>
      </c>
      <c r="I30" s="2">
        <v>15.0875910925577</v>
      </c>
      <c r="J30" s="125">
        <v>11.214194630725171</v>
      </c>
      <c r="K30" s="125"/>
    </row>
    <row r="31" spans="1:26" ht="20.100000000000001" customHeight="1" x14ac:dyDescent="0.3">
      <c r="B31" s="19" t="s">
        <v>9</v>
      </c>
      <c r="C31" s="125">
        <v>142.84885206504211</v>
      </c>
      <c r="D31" s="125"/>
      <c r="E31" s="75">
        <v>3.7190572572035472</v>
      </c>
      <c r="F31" s="75">
        <v>2.6034911750709635</v>
      </c>
      <c r="G31" s="75">
        <v>15.1269455368412</v>
      </c>
      <c r="H31" s="75">
        <v>10.589476441822285</v>
      </c>
      <c r="I31" s="2">
        <v>12.4586813976579</v>
      </c>
      <c r="J31" s="125">
        <v>13.192967616893247</v>
      </c>
      <c r="K31" s="125"/>
    </row>
    <row r="32" spans="1:26" ht="20.100000000000001" customHeight="1" x14ac:dyDescent="0.3">
      <c r="B32" s="19" t="s">
        <v>18</v>
      </c>
      <c r="C32" s="125">
        <v>195.69973559007204</v>
      </c>
      <c r="D32" s="125"/>
      <c r="E32" s="75">
        <v>8.0431561408618037</v>
      </c>
      <c r="F32" s="75">
        <v>4.1099473724939655</v>
      </c>
      <c r="G32" s="75">
        <v>29.068569881537901</v>
      </c>
      <c r="H32" s="75">
        <v>14.853658229987188</v>
      </c>
      <c r="I32" s="2">
        <v>10.662358349208299</v>
      </c>
      <c r="J32" s="125">
        <v>18.963605602481152</v>
      </c>
      <c r="K32" s="125"/>
    </row>
    <row r="33" spans="1:11" ht="20.100000000000001" customHeight="1" x14ac:dyDescent="0.3">
      <c r="B33" s="19" t="s">
        <v>12</v>
      </c>
      <c r="C33" s="125">
        <v>361.13073718516961</v>
      </c>
      <c r="D33" s="125"/>
      <c r="E33" s="75">
        <v>20.809778556610098</v>
      </c>
      <c r="F33" s="75">
        <v>5.7623947268548052</v>
      </c>
      <c r="G33" s="75">
        <v>42.372643003256094</v>
      </c>
      <c r="H33" s="75">
        <v>11.733324981841561</v>
      </c>
      <c r="I33" s="2">
        <v>13.1234789334887</v>
      </c>
      <c r="J33" s="125">
        <v>17.495719708696363</v>
      </c>
      <c r="K33" s="125"/>
    </row>
    <row r="34" spans="1:11" ht="20.100000000000001" customHeight="1" x14ac:dyDescent="0.3">
      <c r="B34" s="19" t="s">
        <v>5</v>
      </c>
      <c r="C34" s="125">
        <v>184.0975643045534</v>
      </c>
      <c r="D34" s="125"/>
      <c r="E34" s="75">
        <v>9.5512948490718106</v>
      </c>
      <c r="F34" s="75">
        <v>5.1881701342181046</v>
      </c>
      <c r="G34" s="75">
        <v>15.908530517964401</v>
      </c>
      <c r="H34" s="75">
        <v>8.6413584981748315</v>
      </c>
      <c r="I34" s="2">
        <v>17.504975531948798</v>
      </c>
      <c r="J34" s="125">
        <v>13.829528632392938</v>
      </c>
      <c r="K34" s="125"/>
    </row>
    <row r="35" spans="1:11" ht="20.100000000000001" customHeight="1" x14ac:dyDescent="0.3">
      <c r="B35" s="19" t="s">
        <v>6</v>
      </c>
      <c r="C35" s="125">
        <v>159.90768049026522</v>
      </c>
      <c r="D35" s="125"/>
      <c r="E35" s="75">
        <v>6.3907219976253353</v>
      </c>
      <c r="F35" s="75">
        <v>3.9965072209363863</v>
      </c>
      <c r="G35" s="75">
        <v>15.851232421713499</v>
      </c>
      <c r="H35" s="75">
        <v>9.9127398841098717</v>
      </c>
      <c r="I35" s="2">
        <v>12.4957508986534</v>
      </c>
      <c r="J35" s="125">
        <v>13.909247105046257</v>
      </c>
      <c r="K35" s="125"/>
    </row>
    <row r="36" spans="1:11" ht="20.100000000000001" customHeight="1" x14ac:dyDescent="0.3">
      <c r="B36" s="62" t="s">
        <v>2</v>
      </c>
      <c r="C36" s="126">
        <v>180.66963294718892</v>
      </c>
      <c r="D36" s="126"/>
      <c r="E36" s="76">
        <v>16.037086004015599</v>
      </c>
      <c r="F36" s="76">
        <v>8.8764701308179212</v>
      </c>
      <c r="G36" s="76">
        <v>13.480162125728601</v>
      </c>
      <c r="H36" s="76">
        <v>7.4612218477628458</v>
      </c>
      <c r="I36" s="27">
        <v>18.161183037871602</v>
      </c>
      <c r="J36" s="126">
        <v>16.337691978580768</v>
      </c>
      <c r="K36" s="126"/>
    </row>
    <row r="37" spans="1:11" ht="20.100000000000001" customHeight="1" x14ac:dyDescent="0.3">
      <c r="B37" s="19" t="s">
        <v>13</v>
      </c>
      <c r="C37" s="125">
        <v>20.77044073855599</v>
      </c>
      <c r="D37" s="125"/>
      <c r="E37" s="75">
        <v>1.613</v>
      </c>
      <c r="F37" s="75">
        <v>7.7658438754542258</v>
      </c>
      <c r="G37" s="75">
        <v>0</v>
      </c>
      <c r="H37" s="75">
        <v>0</v>
      </c>
      <c r="I37" s="2">
        <v>0</v>
      </c>
      <c r="J37" s="125">
        <v>7.7658438754542258</v>
      </c>
      <c r="K37" s="125"/>
    </row>
    <row r="38" spans="1:11" ht="20.100000000000001" customHeight="1" x14ac:dyDescent="0.3">
      <c r="B38" s="19" t="s">
        <v>14</v>
      </c>
      <c r="C38" s="125">
        <v>21.880014299374171</v>
      </c>
      <c r="D38" s="125"/>
      <c r="E38" s="75">
        <v>2.1142142198672174</v>
      </c>
      <c r="F38" s="75">
        <v>9.6627643425611911</v>
      </c>
      <c r="G38" s="75">
        <v>2.1265717838560301</v>
      </c>
      <c r="H38" s="75">
        <v>9.7192431172993157</v>
      </c>
      <c r="I38" s="2">
        <v>43.469641830567504</v>
      </c>
      <c r="J38" s="125">
        <v>19.382007459860507</v>
      </c>
      <c r="K38" s="125"/>
    </row>
    <row r="39" spans="1:11" ht="20.100000000000001" customHeight="1" x14ac:dyDescent="0.2">
      <c r="B39" s="19" t="s">
        <v>15</v>
      </c>
      <c r="C39" s="125">
        <v>26.187854869973215</v>
      </c>
      <c r="D39" s="125"/>
      <c r="E39" s="75">
        <v>1.9502657491690709</v>
      </c>
      <c r="F39" s="75">
        <v>7.4472145918497121</v>
      </c>
      <c r="G39" s="75">
        <v>3.19157403400086</v>
      </c>
      <c r="H39" s="75">
        <v>12.187229728618563</v>
      </c>
      <c r="I39" s="2">
        <v>29.075124693193999</v>
      </c>
      <c r="J39" s="125">
        <v>19.634444320468276</v>
      </c>
      <c r="K39" s="125"/>
    </row>
    <row r="40" spans="1:11" ht="20.100000000000001" customHeight="1" x14ac:dyDescent="0.2">
      <c r="B40" s="19" t="s">
        <v>16</v>
      </c>
      <c r="C40" s="125">
        <v>83.961110621140236</v>
      </c>
      <c r="D40" s="125"/>
      <c r="E40" s="75">
        <v>6.3898200178844125</v>
      </c>
      <c r="F40" s="75">
        <v>7.6104519945160716</v>
      </c>
      <c r="G40" s="75">
        <v>6.0381418427673701</v>
      </c>
      <c r="H40" s="75">
        <v>7.1915935819541792</v>
      </c>
      <c r="I40" s="2">
        <v>24.2620884709801</v>
      </c>
      <c r="J40" s="125">
        <v>14.802045576470253</v>
      </c>
      <c r="K40" s="125"/>
    </row>
    <row r="41" spans="1:11" ht="20.100000000000001" customHeight="1" x14ac:dyDescent="0.2">
      <c r="B41" s="19" t="s">
        <v>17</v>
      </c>
      <c r="C41" s="125">
        <v>27.870212418145289</v>
      </c>
      <c r="D41" s="125"/>
      <c r="E41" s="75">
        <v>3.9697860170948989</v>
      </c>
      <c r="F41" s="75">
        <v>14.243831218560482</v>
      </c>
      <c r="G41" s="75">
        <v>2.12387446510435</v>
      </c>
      <c r="H41" s="75">
        <v>7.6205894423738654</v>
      </c>
      <c r="I41" s="2">
        <v>50.557878304933801</v>
      </c>
      <c r="J41" s="125">
        <v>21.86442066093435</v>
      </c>
      <c r="K41" s="125"/>
    </row>
    <row r="42" spans="1:11" ht="20.100000000000001" customHeight="1" x14ac:dyDescent="0.2">
      <c r="B42" s="63" t="s">
        <v>1</v>
      </c>
      <c r="C42" s="126">
        <v>116.58295871737675</v>
      </c>
      <c r="D42" s="126"/>
      <c r="E42" s="76">
        <v>9.0628923680162732</v>
      </c>
      <c r="F42" s="76">
        <v>7.7737711134838827</v>
      </c>
      <c r="G42" s="76">
        <v>32.817171042617304</v>
      </c>
      <c r="H42" s="76">
        <v>28.149200709662452</v>
      </c>
      <c r="I42" s="27">
        <v>13.716840407191899</v>
      </c>
      <c r="J42" s="126">
        <v>35.922971823146334</v>
      </c>
      <c r="K42" s="126"/>
    </row>
    <row r="44" spans="1:11" ht="20.100000000000001" customHeight="1" x14ac:dyDescent="0.2">
      <c r="A44" s="15" t="s">
        <v>92</v>
      </c>
    </row>
  </sheetData>
  <mergeCells count="82">
    <mergeCell ref="B4:B5"/>
    <mergeCell ref="C4:D4"/>
    <mergeCell ref="E4:F4"/>
    <mergeCell ref="G4:I4"/>
    <mergeCell ref="J4:K4"/>
    <mergeCell ref="C5:D5"/>
    <mergeCell ref="J5:K5"/>
    <mergeCell ref="C6:D6"/>
    <mergeCell ref="J6:K6"/>
    <mergeCell ref="C7:D7"/>
    <mergeCell ref="J7:K7"/>
    <mergeCell ref="C8:D8"/>
    <mergeCell ref="J8:K8"/>
    <mergeCell ref="C9:D9"/>
    <mergeCell ref="J9:K9"/>
    <mergeCell ref="C10:D10"/>
    <mergeCell ref="J10:K10"/>
    <mergeCell ref="C11:D11"/>
    <mergeCell ref="J11:K11"/>
    <mergeCell ref="C12:D12"/>
    <mergeCell ref="J12:K12"/>
    <mergeCell ref="C13:D13"/>
    <mergeCell ref="J13:K13"/>
    <mergeCell ref="C14:D14"/>
    <mergeCell ref="J14:K14"/>
    <mergeCell ref="C15:D15"/>
    <mergeCell ref="J15:K15"/>
    <mergeCell ref="C16:D16"/>
    <mergeCell ref="J16:K16"/>
    <mergeCell ref="C17:D17"/>
    <mergeCell ref="J17:K17"/>
    <mergeCell ref="C18:D18"/>
    <mergeCell ref="J18:K18"/>
    <mergeCell ref="C19:D19"/>
    <mergeCell ref="J19:K19"/>
    <mergeCell ref="C20:D20"/>
    <mergeCell ref="J20:K20"/>
    <mergeCell ref="B24:B25"/>
    <mergeCell ref="C24:D24"/>
    <mergeCell ref="E24:F24"/>
    <mergeCell ref="G24:I24"/>
    <mergeCell ref="J24:K24"/>
    <mergeCell ref="C25:D25"/>
    <mergeCell ref="C28:D28"/>
    <mergeCell ref="J28:K28"/>
    <mergeCell ref="C21:D21"/>
    <mergeCell ref="J21:K21"/>
    <mergeCell ref="C22:D22"/>
    <mergeCell ref="J22:K22"/>
    <mergeCell ref="J25:K25"/>
    <mergeCell ref="C26:D26"/>
    <mergeCell ref="J26:K26"/>
    <mergeCell ref="C27:D27"/>
    <mergeCell ref="J27:K27"/>
    <mergeCell ref="C29:D29"/>
    <mergeCell ref="J29:K29"/>
    <mergeCell ref="C30:D30"/>
    <mergeCell ref="J30:K30"/>
    <mergeCell ref="C31:D31"/>
    <mergeCell ref="J31:K31"/>
    <mergeCell ref="C32:D32"/>
    <mergeCell ref="J32:K32"/>
    <mergeCell ref="C33:D33"/>
    <mergeCell ref="J33:K33"/>
    <mergeCell ref="C34:D34"/>
    <mergeCell ref="J34:K34"/>
    <mergeCell ref="C35:D35"/>
    <mergeCell ref="J35:K35"/>
    <mergeCell ref="C36:D36"/>
    <mergeCell ref="J36:K36"/>
    <mergeCell ref="C37:D37"/>
    <mergeCell ref="J37:K37"/>
    <mergeCell ref="C41:D41"/>
    <mergeCell ref="J41:K41"/>
    <mergeCell ref="C42:D42"/>
    <mergeCell ref="J42:K42"/>
    <mergeCell ref="C38:D38"/>
    <mergeCell ref="J38:K38"/>
    <mergeCell ref="C39:D39"/>
    <mergeCell ref="J39:K39"/>
    <mergeCell ref="C40:D40"/>
    <mergeCell ref="J40:K40"/>
  </mergeCells>
  <conditionalFormatting sqref="F6:F7 F16:F22">
    <cfRule type="cellIs" dxfId="63" priority="88" operator="between">
      <formula>0.001</formula>
      <formula>0.1</formula>
    </cfRule>
  </conditionalFormatting>
  <conditionalFormatting sqref="J17:J21">
    <cfRule type="cellIs" dxfId="62" priority="85" operator="between">
      <formula>0.001</formula>
      <formula>0.1</formula>
    </cfRule>
  </conditionalFormatting>
  <conditionalFormatting sqref="F8:F15">
    <cfRule type="cellIs" dxfId="61" priority="87" operator="between">
      <formula>0.001</formula>
      <formula>0.1</formula>
    </cfRule>
  </conditionalFormatting>
  <conditionalFormatting sqref="J8:J15">
    <cfRule type="cellIs" dxfId="60" priority="86" operator="between">
      <formula>0.001</formula>
      <formula>0.1</formula>
    </cfRule>
  </conditionalFormatting>
  <conditionalFormatting sqref="C7">
    <cfRule type="cellIs" dxfId="59" priority="84" operator="between">
      <formula>0.001</formula>
      <formula>0.1</formula>
    </cfRule>
  </conditionalFormatting>
  <conditionalFormatting sqref="C8:C15">
    <cfRule type="cellIs" dxfId="58" priority="83" operator="between">
      <formula>0.001</formula>
      <formula>0.1</formula>
    </cfRule>
  </conditionalFormatting>
  <conditionalFormatting sqref="C6">
    <cfRule type="cellIs" dxfId="57" priority="82" operator="between">
      <formula>0.001</formula>
      <formula>0.1</formula>
    </cfRule>
  </conditionalFormatting>
  <conditionalFormatting sqref="C16">
    <cfRule type="cellIs" dxfId="56" priority="81" operator="between">
      <formula>0.001</formula>
      <formula>0.1</formula>
    </cfRule>
  </conditionalFormatting>
  <conditionalFormatting sqref="I17:I21">
    <cfRule type="cellIs" dxfId="55" priority="70" operator="between">
      <formula>0.001</formula>
      <formula>0.1</formula>
    </cfRule>
  </conditionalFormatting>
  <conditionalFormatting sqref="C22">
    <cfRule type="cellIs" dxfId="54" priority="80" operator="between">
      <formula>0.001</formula>
      <formula>0.1</formula>
    </cfRule>
  </conditionalFormatting>
  <conditionalFormatting sqref="C17:C21">
    <cfRule type="cellIs" dxfId="53" priority="78" operator="between">
      <formula>0.001</formula>
      <formula>0.1</formula>
    </cfRule>
  </conditionalFormatting>
  <conditionalFormatting sqref="H6:H7 H16 H22">
    <cfRule type="cellIs" dxfId="52" priority="77" operator="between">
      <formula>0.001</formula>
      <formula>0.1</formula>
    </cfRule>
  </conditionalFormatting>
  <conditionalFormatting sqref="H8:H15">
    <cfRule type="cellIs" dxfId="51" priority="76" operator="between">
      <formula>0.001</formula>
      <formula>0.1</formula>
    </cfRule>
  </conditionalFormatting>
  <conditionalFormatting sqref="I7">
    <cfRule type="cellIs" dxfId="50" priority="75" operator="between">
      <formula>0.001</formula>
      <formula>0.1</formula>
    </cfRule>
  </conditionalFormatting>
  <conditionalFormatting sqref="I8:I15">
    <cfRule type="cellIs" dxfId="49" priority="74" operator="between">
      <formula>0.001</formula>
      <formula>0.1</formula>
    </cfRule>
  </conditionalFormatting>
  <conditionalFormatting sqref="I6">
    <cfRule type="cellIs" dxfId="48" priority="73" operator="between">
      <formula>0.001</formula>
      <formula>0.1</formula>
    </cfRule>
  </conditionalFormatting>
  <conditionalFormatting sqref="I16">
    <cfRule type="cellIs" dxfId="47" priority="72" operator="between">
      <formula>0.001</formula>
      <formula>0.1</formula>
    </cfRule>
  </conditionalFormatting>
  <conditionalFormatting sqref="I22">
    <cfRule type="cellIs" dxfId="46" priority="71" operator="between">
      <formula>0.001</formula>
      <formula>0.1</formula>
    </cfRule>
  </conditionalFormatting>
  <conditionalFormatting sqref="H17:H21">
    <cfRule type="cellIs" dxfId="45" priority="69" operator="between">
      <formula>0.001</formula>
      <formula>0.1</formula>
    </cfRule>
  </conditionalFormatting>
  <conditionalFormatting sqref="G6:I7 G16:I16 G22:I22">
    <cfRule type="expression" dxfId="44" priority="68">
      <formula>IF($I6&gt;=25,1,0)</formula>
    </cfRule>
  </conditionalFormatting>
  <conditionalFormatting sqref="G8:I15 G17:I21">
    <cfRule type="expression" dxfId="43" priority="67">
      <formula>IF($I8&gt;=25,1,0)</formula>
    </cfRule>
  </conditionalFormatting>
  <conditionalFormatting sqref="F26:F27 F36:F42">
    <cfRule type="cellIs" dxfId="42" priority="22" operator="between">
      <formula>0.001</formula>
      <formula>0.1</formula>
    </cfRule>
  </conditionalFormatting>
  <conditionalFormatting sqref="J37:J41">
    <cfRule type="cellIs" dxfId="41" priority="19" operator="between">
      <formula>0.001</formula>
      <formula>0.1</formula>
    </cfRule>
  </conditionalFormatting>
  <conditionalFormatting sqref="F28:F35">
    <cfRule type="cellIs" dxfId="40" priority="21" operator="between">
      <formula>0.001</formula>
      <formula>0.1</formula>
    </cfRule>
  </conditionalFormatting>
  <conditionalFormatting sqref="J28:J35">
    <cfRule type="cellIs" dxfId="39" priority="20" operator="between">
      <formula>0.001</formula>
      <formula>0.1</formula>
    </cfRule>
  </conditionalFormatting>
  <conditionalFormatting sqref="C27">
    <cfRule type="cellIs" dxfId="38" priority="18" operator="between">
      <formula>0.001</formula>
      <formula>0.1</formula>
    </cfRule>
  </conditionalFormatting>
  <conditionalFormatting sqref="C28:C35">
    <cfRule type="cellIs" dxfId="37" priority="17" operator="between">
      <formula>0.001</formula>
      <formula>0.1</formula>
    </cfRule>
  </conditionalFormatting>
  <conditionalFormatting sqref="C26">
    <cfRule type="cellIs" dxfId="36" priority="16" operator="between">
      <formula>0.001</formula>
      <formula>0.1</formula>
    </cfRule>
  </conditionalFormatting>
  <conditionalFormatting sqref="C36">
    <cfRule type="cellIs" dxfId="35" priority="15" operator="between">
      <formula>0.001</formula>
      <formula>0.1</formula>
    </cfRule>
  </conditionalFormatting>
  <conditionalFormatting sqref="I37:I41">
    <cfRule type="cellIs" dxfId="34" priority="4" operator="between">
      <formula>0.001</formula>
      <formula>0.1</formula>
    </cfRule>
  </conditionalFormatting>
  <conditionalFormatting sqref="C42">
    <cfRule type="cellIs" dxfId="33" priority="14" operator="between">
      <formula>0.001</formula>
      <formula>0.1</formula>
    </cfRule>
  </conditionalFormatting>
  <conditionalFormatting sqref="C37:C41">
    <cfRule type="cellIs" dxfId="32" priority="12" operator="between">
      <formula>0.001</formula>
      <formula>0.1</formula>
    </cfRule>
  </conditionalFormatting>
  <conditionalFormatting sqref="H26:H27 H36 H42">
    <cfRule type="cellIs" dxfId="31" priority="11" operator="between">
      <formula>0.001</formula>
      <formula>0.1</formula>
    </cfRule>
  </conditionalFormatting>
  <conditionalFormatting sqref="H28:H35">
    <cfRule type="cellIs" dxfId="30" priority="10" operator="between">
      <formula>0.001</formula>
      <formula>0.1</formula>
    </cfRule>
  </conditionalFormatting>
  <conditionalFormatting sqref="I27">
    <cfRule type="cellIs" dxfId="29" priority="9" operator="between">
      <formula>0.001</formula>
      <formula>0.1</formula>
    </cfRule>
  </conditionalFormatting>
  <conditionalFormatting sqref="I28:I35">
    <cfRule type="cellIs" dxfId="28" priority="8" operator="between">
      <formula>0.001</formula>
      <formula>0.1</formula>
    </cfRule>
  </conditionalFormatting>
  <conditionalFormatting sqref="I26">
    <cfRule type="cellIs" dxfId="27" priority="7" operator="between">
      <formula>0.001</formula>
      <formula>0.1</formula>
    </cfRule>
  </conditionalFormatting>
  <conditionalFormatting sqref="I36">
    <cfRule type="cellIs" dxfId="26" priority="6" operator="between">
      <formula>0.001</formula>
      <formula>0.1</formula>
    </cfRule>
  </conditionalFormatting>
  <conditionalFormatting sqref="I42">
    <cfRule type="cellIs" dxfId="25" priority="5" operator="between">
      <formula>0.001</formula>
      <formula>0.1</formula>
    </cfRule>
  </conditionalFormatting>
  <conditionalFormatting sqref="H37:H41">
    <cfRule type="cellIs" dxfId="24" priority="3" operator="between">
      <formula>0.001</formula>
      <formula>0.1</formula>
    </cfRule>
  </conditionalFormatting>
  <conditionalFormatting sqref="G26:I27 G36:I36 G42:I42">
    <cfRule type="expression" dxfId="23" priority="2">
      <formula>IF($I26&gt;=25,1,0)</formula>
    </cfRule>
  </conditionalFormatting>
  <conditionalFormatting sqref="G37:I41 G28:I35">
    <cfRule type="expression" dxfId="22" priority="1">
      <formula>IF($I28&gt;=25,1,0)</formula>
    </cfRule>
  </conditionalFormatting>
  <hyperlinks>
    <hyperlink ref="A44" location="Index!A1" display="Return to Index tab"/>
  </hyperlinks>
  <pageMargins left="0.7" right="0.7" top="0.75" bottom="0.75" header="0.3" footer="0.3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I20"/>
  <sheetViews>
    <sheetView showGridLines="0" zoomScale="70" zoomScaleNormal="70" workbookViewId="0">
      <selection activeCell="A2" sqref="A2"/>
    </sheetView>
  </sheetViews>
  <sheetFormatPr defaultColWidth="9.140625" defaultRowHeight="20.100000000000001" customHeight="1" x14ac:dyDescent="0.2"/>
  <cols>
    <col min="1" max="1" width="33" style="1" bestFit="1" customWidth="1"/>
    <col min="2" max="2" width="18.7109375" style="1" customWidth="1"/>
    <col min="3" max="3" width="14.7109375" style="1" customWidth="1"/>
    <col min="4" max="4" width="14.28515625" style="1" customWidth="1"/>
    <col min="5" max="5" width="13.7109375" style="1" customWidth="1"/>
    <col min="6" max="6" width="14.28515625" style="1" customWidth="1"/>
    <col min="7" max="7" width="13.7109375" style="1" customWidth="1"/>
    <col min="8" max="8" width="8.42578125" style="1" customWidth="1"/>
    <col min="9" max="9" width="15.85546875" style="1" customWidth="1"/>
    <col min="10" max="10" width="7.7109375" style="1" customWidth="1"/>
    <col min="11" max="11" width="11.7109375" style="1" customWidth="1"/>
    <col min="12" max="15" width="9.140625" style="1"/>
    <col min="16" max="16" width="12.7109375" style="1" customWidth="1"/>
    <col min="17" max="16384" width="9.140625" style="1"/>
  </cols>
  <sheetData>
    <row r="1" spans="1:9" ht="20.100000000000001" customHeight="1" x14ac:dyDescent="0.3">
      <c r="A1" s="16"/>
    </row>
    <row r="2" spans="1:9" ht="20.100000000000001" customHeight="1" x14ac:dyDescent="0.3">
      <c r="A2" s="4" t="s">
        <v>220</v>
      </c>
      <c r="B2" s="3" t="s">
        <v>217</v>
      </c>
      <c r="C2" s="3"/>
    </row>
    <row r="3" spans="1:9" ht="20.100000000000001" customHeight="1" x14ac:dyDescent="0.3">
      <c r="B3" s="25"/>
      <c r="C3" s="25"/>
    </row>
    <row r="4" spans="1:9" ht="75" customHeight="1" x14ac:dyDescent="0.2">
      <c r="B4" s="120" t="s">
        <v>141</v>
      </c>
      <c r="C4" s="73" t="s">
        <v>139</v>
      </c>
      <c r="D4" s="122" t="s">
        <v>27</v>
      </c>
      <c r="E4" s="123"/>
      <c r="F4" s="122" t="s">
        <v>140</v>
      </c>
      <c r="G4" s="123"/>
      <c r="H4" s="124"/>
      <c r="I4" s="72" t="s">
        <v>145</v>
      </c>
    </row>
    <row r="5" spans="1:9" ht="40.15" customHeight="1" x14ac:dyDescent="0.2">
      <c r="B5" s="120"/>
      <c r="C5" s="73" t="s">
        <v>34</v>
      </c>
      <c r="D5" s="72" t="s">
        <v>34</v>
      </c>
      <c r="E5" s="72" t="s">
        <v>23</v>
      </c>
      <c r="F5" s="74" t="s">
        <v>34</v>
      </c>
      <c r="G5" s="72" t="s">
        <v>23</v>
      </c>
      <c r="H5" s="74" t="s">
        <v>35</v>
      </c>
      <c r="I5" s="72" t="s">
        <v>60</v>
      </c>
    </row>
    <row r="6" spans="1:9" ht="20.100000000000001" customHeight="1" x14ac:dyDescent="0.3">
      <c r="B6" s="60" t="s">
        <v>3</v>
      </c>
      <c r="C6" s="76">
        <v>22895.404710000003</v>
      </c>
      <c r="D6" s="76">
        <v>3074.5946465887587</v>
      </c>
      <c r="E6" s="76">
        <v>13.428872236732605</v>
      </c>
      <c r="F6" s="58">
        <v>742.265956453596</v>
      </c>
      <c r="G6" s="76">
        <v>3.2419866163335267</v>
      </c>
      <c r="H6" s="58">
        <v>4.9150787131098603</v>
      </c>
      <c r="I6" s="76">
        <v>16.670858853066125</v>
      </c>
    </row>
    <row r="7" spans="1:9" ht="20.100000000000001" customHeight="1" x14ac:dyDescent="0.3">
      <c r="B7" s="19" t="s">
        <v>11</v>
      </c>
      <c r="C7" s="75">
        <v>21159.222406093028</v>
      </c>
      <c r="D7" s="75">
        <v>2984.3726932377667</v>
      </c>
      <c r="E7" s="75">
        <v>14.104359016418222</v>
      </c>
      <c r="F7" s="59">
        <v>546.005323590339</v>
      </c>
      <c r="G7" s="75">
        <v>2.5804602509074761</v>
      </c>
      <c r="H7" s="59">
        <v>5.5609244638801902</v>
      </c>
      <c r="I7" s="75">
        <v>16.684819267325697</v>
      </c>
    </row>
    <row r="8" spans="1:9" ht="20.100000000000001" customHeight="1" x14ac:dyDescent="0.3">
      <c r="B8" s="19" t="s">
        <v>10</v>
      </c>
      <c r="C8" s="75">
        <v>1736.1822939069734</v>
      </c>
      <c r="D8" s="75">
        <v>90.221953350992052</v>
      </c>
      <c r="E8" s="75">
        <v>5.1965714468820767</v>
      </c>
      <c r="F8" s="59">
        <v>196.260632863257</v>
      </c>
      <c r="G8" s="75">
        <v>11.304148968228843</v>
      </c>
      <c r="H8" s="59">
        <v>10.305767550768399</v>
      </c>
      <c r="I8" s="75">
        <v>16.500720415110923</v>
      </c>
    </row>
    <row r="9" spans="1:9" ht="20.100000000000001" customHeight="1" x14ac:dyDescent="0.3">
      <c r="B9" s="61" t="s">
        <v>0</v>
      </c>
      <c r="C9" s="76">
        <v>13030.75462</v>
      </c>
      <c r="D9" s="76">
        <v>1336.376781183827</v>
      </c>
      <c r="E9" s="76">
        <v>10.255559406611152</v>
      </c>
      <c r="F9" s="58">
        <v>565.04473995971193</v>
      </c>
      <c r="G9" s="76">
        <v>4.3362395842560337</v>
      </c>
      <c r="H9" s="58">
        <v>4.6804247814649989</v>
      </c>
      <c r="I9" s="76">
        <v>14.591798990867183</v>
      </c>
    </row>
    <row r="10" spans="1:9" ht="20.100000000000001" customHeight="1" x14ac:dyDescent="0.3">
      <c r="B10" s="19" t="s">
        <v>11</v>
      </c>
      <c r="C10" s="75">
        <v>11591.824907757593</v>
      </c>
      <c r="D10" s="75">
        <v>1271.255806204867</v>
      </c>
      <c r="E10" s="75">
        <v>10.966830644190502</v>
      </c>
      <c r="F10" s="59">
        <v>415.08144026480096</v>
      </c>
      <c r="G10" s="75">
        <v>3.5808118529034734</v>
      </c>
      <c r="H10" s="59">
        <v>5.0693268296429403</v>
      </c>
      <c r="I10" s="75">
        <v>14.547642497093975</v>
      </c>
    </row>
    <row r="11" spans="1:9" ht="20.100000000000001" customHeight="1" x14ac:dyDescent="0.3">
      <c r="B11" s="19" t="s">
        <v>10</v>
      </c>
      <c r="C11" s="75">
        <v>1438.9297022424078</v>
      </c>
      <c r="D11" s="75">
        <v>65.120974978960177</v>
      </c>
      <c r="E11" s="75">
        <v>4.5256536769987141</v>
      </c>
      <c r="F11" s="59">
        <v>149.963299694911</v>
      </c>
      <c r="G11" s="75">
        <v>10.421864213464376</v>
      </c>
      <c r="H11" s="59">
        <v>10.682984870344001</v>
      </c>
      <c r="I11" s="75">
        <v>14.947517890463088</v>
      </c>
    </row>
    <row r="12" spans="1:9" ht="20.100000000000001" customHeight="1" x14ac:dyDescent="0.3">
      <c r="B12" s="62" t="s">
        <v>2</v>
      </c>
      <c r="C12" s="76">
        <v>7791.034560000001</v>
      </c>
      <c r="D12" s="76">
        <v>1428.9574767035665</v>
      </c>
      <c r="E12" s="76">
        <v>18.341049134090433</v>
      </c>
      <c r="F12" s="58">
        <v>84.528840294078492</v>
      </c>
      <c r="G12" s="76">
        <v>1.0849501390747069</v>
      </c>
      <c r="H12" s="58">
        <v>13.269432652661806</v>
      </c>
      <c r="I12" s="76">
        <v>19.425999273165139</v>
      </c>
    </row>
    <row r="13" spans="1:9" ht="20.100000000000001" customHeight="1" x14ac:dyDescent="0.3">
      <c r="B13" s="19" t="s">
        <v>11</v>
      </c>
      <c r="C13" s="75">
        <v>7610.3649270528113</v>
      </c>
      <c r="D13" s="75">
        <v>1412.9203906995508</v>
      </c>
      <c r="E13" s="75">
        <v>18.565737704337895</v>
      </c>
      <c r="F13" s="59">
        <v>71.048678168349895</v>
      </c>
      <c r="G13" s="75">
        <v>0.9335778093346202</v>
      </c>
      <c r="H13" s="59">
        <v>15.4064305506552</v>
      </c>
      <c r="I13" s="75">
        <v>19.499315513672514</v>
      </c>
    </row>
    <row r="14" spans="1:9" ht="20.100000000000001" customHeight="1" x14ac:dyDescent="0.3">
      <c r="B14" s="19" t="s">
        <v>10</v>
      </c>
      <c r="C14" s="75">
        <v>180.66963294718892</v>
      </c>
      <c r="D14" s="75">
        <v>16.037086004015599</v>
      </c>
      <c r="E14" s="75">
        <v>8.8764701308179212</v>
      </c>
      <c r="F14" s="59">
        <v>13.480162125728601</v>
      </c>
      <c r="G14" s="75">
        <v>7.4612218477628458</v>
      </c>
      <c r="H14" s="59">
        <v>18.161183037871602</v>
      </c>
      <c r="I14" s="75">
        <v>16.337691978580768</v>
      </c>
    </row>
    <row r="15" spans="1:9" ht="20.100000000000001" customHeight="1" x14ac:dyDescent="0.3">
      <c r="B15" s="63" t="s">
        <v>1</v>
      </c>
      <c r="C15" s="76">
        <v>2073.61553</v>
      </c>
      <c r="D15" s="76">
        <v>309.25938870136525</v>
      </c>
      <c r="E15" s="76">
        <v>14.914017773649933</v>
      </c>
      <c r="F15" s="58">
        <v>92.692376199806205</v>
      </c>
      <c r="G15" s="76">
        <v>4.4700849727821144</v>
      </c>
      <c r="H15" s="58">
        <v>6.5363583110858823</v>
      </c>
      <c r="I15" s="76">
        <v>19.384102746432045</v>
      </c>
    </row>
    <row r="16" spans="1:9" ht="20.100000000000001" customHeight="1" x14ac:dyDescent="0.3">
      <c r="B16" s="19" t="s">
        <v>11</v>
      </c>
      <c r="C16" s="75">
        <v>1957.0325712826234</v>
      </c>
      <c r="D16" s="75">
        <v>300.19649633334899</v>
      </c>
      <c r="E16" s="75">
        <v>15.339371492248729</v>
      </c>
      <c r="F16" s="59">
        <v>59.875205157188901</v>
      </c>
      <c r="G16" s="75">
        <v>3.0594894554027361</v>
      </c>
      <c r="H16" s="59">
        <v>6.7727444272513297</v>
      </c>
      <c r="I16" s="75">
        <v>18.398860947651464</v>
      </c>
    </row>
    <row r="17" spans="1:9" ht="20.100000000000001" customHeight="1" x14ac:dyDescent="0.3">
      <c r="B17" s="19" t="s">
        <v>10</v>
      </c>
      <c r="C17" s="75">
        <v>116.58295871737675</v>
      </c>
      <c r="D17" s="75">
        <v>9.0628923680162732</v>
      </c>
      <c r="E17" s="75">
        <v>7.7737711134838827</v>
      </c>
      <c r="F17" s="59">
        <v>32.817171042617304</v>
      </c>
      <c r="G17" s="75">
        <v>28.149200709662452</v>
      </c>
      <c r="H17" s="59">
        <v>13.716840407191899</v>
      </c>
      <c r="I17" s="75">
        <v>35.922971823146334</v>
      </c>
    </row>
    <row r="20" spans="1:9" ht="20.100000000000001" customHeight="1" x14ac:dyDescent="0.3">
      <c r="A20" s="15" t="s">
        <v>92</v>
      </c>
    </row>
  </sheetData>
  <mergeCells count="3">
    <mergeCell ref="B4:B5"/>
    <mergeCell ref="D4:E4"/>
    <mergeCell ref="F4:H4"/>
  </mergeCells>
  <conditionalFormatting sqref="D6:I17">
    <cfRule type="cellIs" dxfId="21" priority="16" operator="between">
      <formula>0.001</formula>
      <formula>0.1</formula>
    </cfRule>
  </conditionalFormatting>
  <conditionalFormatting sqref="C6:C17">
    <cfRule type="cellIs" dxfId="20" priority="1" operator="between">
      <formula>0.001</formula>
      <formula>0.1</formula>
    </cfRule>
  </conditionalFormatting>
  <hyperlinks>
    <hyperlink ref="A20" location="Index!A1" display="Return to Index tab"/>
  </hyperlinks>
  <pageMargins left="0.7" right="0.7" top="0.75" bottom="0.75" header="0.3" footer="0.3"/>
  <pageSetup paperSize="9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L21"/>
  <sheetViews>
    <sheetView showGridLines="0" zoomScale="70" zoomScaleNormal="70" workbookViewId="0">
      <selection activeCell="A2" sqref="A2"/>
    </sheetView>
  </sheetViews>
  <sheetFormatPr defaultColWidth="9.140625" defaultRowHeight="20.100000000000001" customHeight="1" x14ac:dyDescent="0.2"/>
  <cols>
    <col min="1" max="1" width="33" style="1" bestFit="1" customWidth="1"/>
    <col min="2" max="2" width="34.7109375" style="1" customWidth="1"/>
    <col min="3" max="3" width="14.7109375" style="1" customWidth="1"/>
    <col min="4" max="4" width="9.7109375" style="1" customWidth="1"/>
    <col min="5" max="5" width="14.7109375" style="1" customWidth="1"/>
    <col min="6" max="6" width="9.7109375" style="1" customWidth="1"/>
    <col min="7" max="7" width="14.7109375" style="1" customWidth="1"/>
    <col min="8" max="8" width="9.7109375" style="1" customWidth="1"/>
    <col min="9" max="9" width="14.7109375" style="1" customWidth="1"/>
    <col min="10" max="10" width="9.7109375" style="1" customWidth="1"/>
    <col min="11" max="11" width="14.7109375" style="1" customWidth="1"/>
    <col min="12" max="12" width="9.7109375" style="1" customWidth="1"/>
    <col min="13" max="13" width="14.7109375" style="1" customWidth="1"/>
    <col min="14" max="14" width="9.7109375" style="1" customWidth="1"/>
    <col min="15" max="17" width="11.7109375" style="1" customWidth="1"/>
    <col min="18" max="19" width="9.140625" style="1"/>
    <col min="20" max="20" width="10.140625" style="1" bestFit="1" customWidth="1"/>
    <col min="21" max="21" width="9.140625" style="1"/>
    <col min="22" max="23" width="10.140625" style="1" bestFit="1" customWidth="1"/>
    <col min="24" max="16384" width="9.140625" style="1"/>
  </cols>
  <sheetData>
    <row r="1" spans="1:12" ht="20.100000000000001" customHeight="1" x14ac:dyDescent="0.3">
      <c r="A1" s="15"/>
      <c r="B1" s="22"/>
    </row>
    <row r="2" spans="1:12" ht="20.100000000000001" customHeight="1" x14ac:dyDescent="0.3">
      <c r="A2" s="4" t="s">
        <v>221</v>
      </c>
      <c r="B2" s="22" t="s">
        <v>125</v>
      </c>
    </row>
    <row r="3" spans="1:12" ht="20.100000000000001" customHeight="1" x14ac:dyDescent="0.3">
      <c r="B3" s="22"/>
    </row>
    <row r="4" spans="1:12" ht="15" x14ac:dyDescent="0.2">
      <c r="B4" s="120" t="s">
        <v>142</v>
      </c>
      <c r="C4" s="120" t="s">
        <v>130</v>
      </c>
      <c r="D4" s="120"/>
      <c r="E4" s="120" t="s">
        <v>67</v>
      </c>
      <c r="F4" s="121"/>
      <c r="G4" s="120" t="s">
        <v>127</v>
      </c>
      <c r="H4" s="120"/>
      <c r="I4" s="120" t="s">
        <v>128</v>
      </c>
      <c r="J4" s="121"/>
      <c r="K4" s="120" t="s">
        <v>129</v>
      </c>
      <c r="L4" s="120"/>
    </row>
    <row r="5" spans="1:12" ht="15" x14ac:dyDescent="0.2">
      <c r="B5" s="120"/>
      <c r="C5" s="74" t="s">
        <v>34</v>
      </c>
      <c r="D5" s="74" t="s">
        <v>35</v>
      </c>
      <c r="E5" s="74" t="s">
        <v>34</v>
      </c>
      <c r="F5" s="74" t="s">
        <v>35</v>
      </c>
      <c r="G5" s="74" t="s">
        <v>34</v>
      </c>
      <c r="H5" s="74" t="s">
        <v>35</v>
      </c>
      <c r="I5" s="74" t="s">
        <v>34</v>
      </c>
      <c r="J5" s="74" t="s">
        <v>35</v>
      </c>
      <c r="K5" s="74" t="s">
        <v>34</v>
      </c>
      <c r="L5" s="74" t="s">
        <v>35</v>
      </c>
    </row>
    <row r="6" spans="1:12" ht="20.100000000000001" customHeight="1" x14ac:dyDescent="0.3">
      <c r="B6" s="60" t="s">
        <v>3</v>
      </c>
      <c r="C6" s="76">
        <v>26.640234174464418</v>
      </c>
      <c r="D6" s="27">
        <v>40.468747903381214</v>
      </c>
      <c r="E6" s="76">
        <v>31.900969647553481</v>
      </c>
      <c r="F6" s="27">
        <v>50.854809229611156</v>
      </c>
      <c r="G6" s="76">
        <v>34.255735530408074</v>
      </c>
      <c r="H6" s="27">
        <v>36.499330670122902</v>
      </c>
      <c r="I6" s="76">
        <v>24.011169338896689</v>
      </c>
      <c r="J6" s="27">
        <v>62.492531683956699</v>
      </c>
      <c r="K6" s="76">
        <v>60.283646588759041</v>
      </c>
      <c r="L6" s="27">
        <v>36.292190232613414</v>
      </c>
    </row>
    <row r="7" spans="1:12" ht="20.100000000000001" customHeight="1" x14ac:dyDescent="0.3">
      <c r="B7" s="19" t="s">
        <v>11</v>
      </c>
      <c r="C7" s="75">
        <v>24.972055670801499</v>
      </c>
      <c r="D7" s="2">
        <v>42.566357311826401</v>
      </c>
      <c r="E7" s="75">
        <v>26.251032617252601</v>
      </c>
      <c r="F7" s="2">
        <v>60.670887072011801</v>
      </c>
      <c r="G7" s="75">
        <v>28.610789778501701</v>
      </c>
      <c r="H7" s="2">
        <v>42.237014525143501</v>
      </c>
      <c r="I7" s="75">
        <v>22.336646153019</v>
      </c>
      <c r="J7" s="2">
        <v>66.95136435970241</v>
      </c>
      <c r="K7" s="75">
        <v>52.964693237767001</v>
      </c>
      <c r="L7" s="2">
        <v>40.869523583254804</v>
      </c>
    </row>
    <row r="8" spans="1:12" ht="20.100000000000001" customHeight="1" x14ac:dyDescent="0.3">
      <c r="B8" s="19" t="s">
        <v>10</v>
      </c>
      <c r="C8" s="75">
        <v>1.6681785036629202</v>
      </c>
      <c r="D8" s="2">
        <v>107.88368841270798</v>
      </c>
      <c r="E8" s="75">
        <v>5.6499370303008796</v>
      </c>
      <c r="F8" s="2">
        <v>54.640770186080402</v>
      </c>
      <c r="G8" s="75">
        <v>5.6449457519063699</v>
      </c>
      <c r="H8" s="2">
        <v>56.844075745289402</v>
      </c>
      <c r="I8" s="75">
        <v>1.6745231858776899</v>
      </c>
      <c r="J8" s="2">
        <v>73.454267737513803</v>
      </c>
      <c r="K8" s="75">
        <v>7.3189533509920404</v>
      </c>
      <c r="L8" s="2">
        <v>43.402126075729505</v>
      </c>
    </row>
    <row r="9" spans="1:12" ht="20.100000000000001" customHeight="1" x14ac:dyDescent="0.3">
      <c r="B9" s="61" t="s">
        <v>0</v>
      </c>
      <c r="C9" s="76">
        <v>16.414740443519051</v>
      </c>
      <c r="D9" s="27">
        <v>39.254559454836588</v>
      </c>
      <c r="E9" s="76">
        <v>21.196792411513304</v>
      </c>
      <c r="F9" s="27">
        <v>49.118755661201895</v>
      </c>
      <c r="G9" s="76">
        <v>21.793197083550879</v>
      </c>
      <c r="H9" s="27">
        <v>35.222355481615928</v>
      </c>
      <c r="I9" s="76">
        <v>15.678976525165531</v>
      </c>
      <c r="J9" s="27">
        <v>60.751014985923277</v>
      </c>
      <c r="K9" s="76">
        <v>38.169781183827169</v>
      </c>
      <c r="L9" s="27">
        <v>34.866543842455606</v>
      </c>
    </row>
    <row r="10" spans="1:12" ht="20.100000000000001" customHeight="1" x14ac:dyDescent="0.3">
      <c r="B10" s="19" t="s">
        <v>11</v>
      </c>
      <c r="C10" s="75">
        <v>14.9633271339091</v>
      </c>
      <c r="D10" s="2">
        <v>41.760883220491102</v>
      </c>
      <c r="E10" s="75">
        <v>16.453641747667703</v>
      </c>
      <c r="F10" s="2">
        <v>61.150716556234698</v>
      </c>
      <c r="G10" s="75">
        <v>16.881762618742201</v>
      </c>
      <c r="H10" s="2">
        <v>42.2626652955841</v>
      </c>
      <c r="I10" s="75">
        <v>14.395183081075301</v>
      </c>
      <c r="J10" s="2">
        <v>65.8484822102088</v>
      </c>
      <c r="K10" s="75">
        <v>31.974806204867001</v>
      </c>
      <c r="L10" s="2">
        <v>40.701447013584598</v>
      </c>
    </row>
    <row r="11" spans="1:12" ht="20.100000000000001" customHeight="1" x14ac:dyDescent="0.3">
      <c r="B11" s="19" t="s">
        <v>10</v>
      </c>
      <c r="C11" s="75">
        <v>1.45141330960995</v>
      </c>
      <c r="D11" s="2">
        <v>108.31317765320301</v>
      </c>
      <c r="E11" s="75">
        <v>4.7431506638456007</v>
      </c>
      <c r="F11" s="2">
        <v>56.442894247302597</v>
      </c>
      <c r="G11" s="75">
        <v>4.9114344648086803</v>
      </c>
      <c r="H11" s="2">
        <v>57.655035991145496</v>
      </c>
      <c r="I11" s="75">
        <v>1.2837934440902299</v>
      </c>
      <c r="J11" s="2">
        <v>72.930710730391596</v>
      </c>
      <c r="K11" s="75">
        <v>6.19497497896017</v>
      </c>
      <c r="L11" s="2">
        <v>44.926444456944594</v>
      </c>
    </row>
    <row r="12" spans="1:12" ht="20.100000000000001" customHeight="1" x14ac:dyDescent="0.3">
      <c r="B12" s="62" t="s">
        <v>2</v>
      </c>
      <c r="C12" s="76">
        <v>8.6341083289029719</v>
      </c>
      <c r="D12" s="27">
        <v>49.783362638248455</v>
      </c>
      <c r="E12" s="76">
        <v>8.445749766021633</v>
      </c>
      <c r="F12" s="27">
        <v>62.539589487298407</v>
      </c>
      <c r="G12" s="76">
        <v>10.478631783936494</v>
      </c>
      <c r="H12" s="27">
        <v>47.049292131592203</v>
      </c>
      <c r="I12" s="76">
        <v>6.4590696539938639</v>
      </c>
      <c r="J12" s="27">
        <v>73.857270013896382</v>
      </c>
      <c r="K12" s="76">
        <v>18.273476703566601</v>
      </c>
      <c r="L12" s="27">
        <v>46.339474711029361</v>
      </c>
    </row>
    <row r="13" spans="1:12" ht="20.100000000000001" customHeight="1" x14ac:dyDescent="0.3">
      <c r="B13" s="19" t="s">
        <v>11</v>
      </c>
      <c r="C13" s="75">
        <v>8.5222065314520687</v>
      </c>
      <c r="D13" s="2">
        <v>50.412855982551399</v>
      </c>
      <c r="E13" s="75">
        <v>8.0656238358650594</v>
      </c>
      <c r="F13" s="2">
        <v>65.411023727788503</v>
      </c>
      <c r="G13" s="75">
        <v>10.0999675254269</v>
      </c>
      <c r="H13" s="2">
        <v>48.730482484097095</v>
      </c>
      <c r="I13" s="75">
        <v>6.3456120455902303</v>
      </c>
      <c r="J13" s="2">
        <v>75.165588067089502</v>
      </c>
      <c r="K13" s="75">
        <v>17.781390699551</v>
      </c>
      <c r="L13" s="2">
        <v>47.5930677374133</v>
      </c>
    </row>
    <row r="14" spans="1:12" ht="20.100000000000001" customHeight="1" x14ac:dyDescent="0.3">
      <c r="B14" s="19" t="s">
        <v>10</v>
      </c>
      <c r="C14" s="75">
        <v>0.11190179745090301</v>
      </c>
      <c r="D14" s="2">
        <v>118.958426159525</v>
      </c>
      <c r="E14" s="75">
        <v>0.38012593015657303</v>
      </c>
      <c r="F14" s="2">
        <v>66.925599454281297</v>
      </c>
      <c r="G14" s="75">
        <v>0.37866425850959401</v>
      </c>
      <c r="H14" s="2">
        <v>75.785657456783895</v>
      </c>
      <c r="I14" s="75">
        <v>0.113457608403634</v>
      </c>
      <c r="J14" s="2">
        <v>75.831452960570005</v>
      </c>
      <c r="K14" s="75">
        <v>0.49208600401559999</v>
      </c>
      <c r="L14" s="2">
        <v>59.853606059373398</v>
      </c>
    </row>
    <row r="15" spans="1:12" ht="20.100000000000001" customHeight="1" x14ac:dyDescent="0.3">
      <c r="B15" s="63" t="s">
        <v>1</v>
      </c>
      <c r="C15" s="76">
        <v>1.5913854020423792</v>
      </c>
      <c r="D15" s="27">
        <v>45.834344967538584</v>
      </c>
      <c r="E15" s="76">
        <v>2.2584274700184714</v>
      </c>
      <c r="F15" s="27">
        <v>52.311146830969399</v>
      </c>
      <c r="G15" s="76">
        <v>1.9839066629207167</v>
      </c>
      <c r="H15" s="27">
        <v>45.218268819266072</v>
      </c>
      <c r="I15" s="76">
        <v>1.873123159737337</v>
      </c>
      <c r="J15" s="27">
        <v>57.829648377895992</v>
      </c>
      <c r="K15" s="76">
        <v>3.840388701365284</v>
      </c>
      <c r="L15" s="27">
        <v>40.964551652987645</v>
      </c>
    </row>
    <row r="16" spans="1:12" ht="20.100000000000001" customHeight="1" x14ac:dyDescent="0.3">
      <c r="B16" s="19" t="s">
        <v>11</v>
      </c>
      <c r="C16" s="75">
        <v>1.4865220054403101</v>
      </c>
      <c r="D16" s="2">
        <v>48.213502475664399</v>
      </c>
      <c r="E16" s="75">
        <v>1.7317670337197602</v>
      </c>
      <c r="F16" s="2">
        <v>65.464555375993498</v>
      </c>
      <c r="G16" s="75">
        <v>1.6290596343326198</v>
      </c>
      <c r="H16" s="2">
        <v>51.372684480726605</v>
      </c>
      <c r="I16" s="75">
        <v>1.5958510263535099</v>
      </c>
      <c r="J16" s="2">
        <v>66.482731565390495</v>
      </c>
      <c r="K16" s="75">
        <v>3.20849633334901</v>
      </c>
      <c r="L16" s="2">
        <v>47.574960165815398</v>
      </c>
    </row>
    <row r="17" spans="1:12" ht="20.100000000000001" customHeight="1" x14ac:dyDescent="0.3">
      <c r="B17" s="19" t="s">
        <v>10</v>
      </c>
      <c r="C17" s="75">
        <v>0.104863396602069</v>
      </c>
      <c r="D17" s="2">
        <v>129.21780367192099</v>
      </c>
      <c r="E17" s="75">
        <v>0.52666043629871107</v>
      </c>
      <c r="F17" s="2">
        <v>63.108113900177401</v>
      </c>
      <c r="G17" s="75">
        <v>0.35484702858809697</v>
      </c>
      <c r="H17" s="2">
        <v>91.047237781280401</v>
      </c>
      <c r="I17" s="75">
        <v>0.277272133383827</v>
      </c>
      <c r="J17" s="2">
        <v>78.784462636048303</v>
      </c>
      <c r="K17" s="75">
        <v>0.63189236801627391</v>
      </c>
      <c r="L17" s="2">
        <v>60.247149611138596</v>
      </c>
    </row>
    <row r="18" spans="1:12" ht="16.149999999999999" x14ac:dyDescent="0.3"/>
    <row r="21" spans="1:12" ht="20.100000000000001" customHeight="1" x14ac:dyDescent="0.2">
      <c r="A21" s="15" t="s">
        <v>92</v>
      </c>
    </row>
  </sheetData>
  <mergeCells count="6">
    <mergeCell ref="K4:L4"/>
    <mergeCell ref="B4:B5"/>
    <mergeCell ref="C4:D4"/>
    <mergeCell ref="E4:F4"/>
    <mergeCell ref="G4:H4"/>
    <mergeCell ref="I4:J4"/>
  </mergeCells>
  <conditionalFormatting sqref="C6:C17">
    <cfRule type="expression" dxfId="19" priority="171">
      <formula>IF(D6&gt;=25,1,0)</formula>
    </cfRule>
    <cfRule type="cellIs" dxfId="18" priority="173" operator="between">
      <formula>0.001</formula>
      <formula>0.1</formula>
    </cfRule>
  </conditionalFormatting>
  <conditionalFormatting sqref="D6:D17">
    <cfRule type="expression" dxfId="17" priority="89">
      <formula>IF(D6&gt;25,1,0)</formula>
    </cfRule>
    <cfRule type="cellIs" dxfId="16" priority="172" operator="between">
      <formula>0.001</formula>
      <formula>0.1</formula>
    </cfRule>
  </conditionalFormatting>
  <conditionalFormatting sqref="E6:E17">
    <cfRule type="expression" dxfId="15" priority="86">
      <formula>IF(F6&gt;=25,1,0)</formula>
    </cfRule>
    <cfRule type="cellIs" dxfId="14" priority="88" operator="between">
      <formula>0.001</formula>
      <formula>0.1</formula>
    </cfRule>
  </conditionalFormatting>
  <conditionalFormatting sqref="F6:F17">
    <cfRule type="expression" dxfId="13" priority="85">
      <formula>IF(F6&gt;25,1,0)</formula>
    </cfRule>
    <cfRule type="cellIs" dxfId="12" priority="87" operator="between">
      <formula>0.001</formula>
      <formula>0.1</formula>
    </cfRule>
  </conditionalFormatting>
  <conditionalFormatting sqref="G6:G17">
    <cfRule type="expression" dxfId="11" priority="82">
      <formula>IF(H6&gt;=25,1,0)</formula>
    </cfRule>
    <cfRule type="cellIs" dxfId="10" priority="84" operator="between">
      <formula>0.001</formula>
      <formula>0.1</formula>
    </cfRule>
  </conditionalFormatting>
  <conditionalFormatting sqref="H6:H17">
    <cfRule type="expression" dxfId="9" priority="81">
      <formula>IF(H6&gt;25,1,0)</formula>
    </cfRule>
    <cfRule type="cellIs" dxfId="8" priority="83" operator="between">
      <formula>0.001</formula>
      <formula>0.1</formula>
    </cfRule>
  </conditionalFormatting>
  <conditionalFormatting sqref="I6:I17">
    <cfRule type="expression" dxfId="7" priority="78">
      <formula>IF(J6&gt;=25,1,0)</formula>
    </cfRule>
    <cfRule type="cellIs" dxfId="6" priority="80" operator="between">
      <formula>0.001</formula>
      <formula>0.1</formula>
    </cfRule>
  </conditionalFormatting>
  <conditionalFormatting sqref="J6:J17">
    <cfRule type="expression" dxfId="5" priority="77">
      <formula>IF(J6&gt;25,1,0)</formula>
    </cfRule>
    <cfRule type="cellIs" dxfId="4" priority="79" operator="between">
      <formula>0.001</formula>
      <formula>0.1</formula>
    </cfRule>
  </conditionalFormatting>
  <conditionalFormatting sqref="K6:K17">
    <cfRule type="expression" dxfId="3" priority="74">
      <formula>IF(L6&gt;=25,1,0)</formula>
    </cfRule>
    <cfRule type="cellIs" dxfId="2" priority="76" operator="between">
      <formula>0.001</formula>
      <formula>0.1</formula>
    </cfRule>
  </conditionalFormatting>
  <conditionalFormatting sqref="L6:L17">
    <cfRule type="expression" dxfId="1" priority="73">
      <formula>IF(L6&gt;25,1,0)</formula>
    </cfRule>
    <cfRule type="cellIs" dxfId="0" priority="75" operator="between">
      <formula>0.001</formula>
      <formula>0.1</formula>
    </cfRule>
  </conditionalFormatting>
  <hyperlinks>
    <hyperlink ref="A21" location="Index!A1" display="Return to Index tab"/>
  </hyperlink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K25"/>
  <sheetViews>
    <sheetView showGridLines="0" zoomScale="70" zoomScaleNormal="70" workbookViewId="0">
      <selection activeCell="A2" sqref="A2"/>
    </sheetView>
  </sheetViews>
  <sheetFormatPr defaultColWidth="9.140625" defaultRowHeight="20.100000000000001" customHeight="1" x14ac:dyDescent="0.2"/>
  <cols>
    <col min="1" max="1" width="15.7109375" style="1" customWidth="1"/>
    <col min="2" max="2" width="34.7109375" style="1" customWidth="1"/>
    <col min="3" max="4" width="14.7109375" style="1" customWidth="1"/>
    <col min="5" max="5" width="7.7109375" style="1" customWidth="1"/>
    <col min="6" max="6" width="14.7109375" style="1" customWidth="1"/>
    <col min="7" max="7" width="7.7109375" style="1" customWidth="1"/>
    <col min="8" max="8" width="14.7109375" style="1" customWidth="1"/>
    <col min="9" max="9" width="7.7109375" style="1" customWidth="1"/>
    <col min="10" max="10" width="14.7109375" style="1" customWidth="1"/>
    <col min="11" max="11" width="7.7109375" style="1" customWidth="1"/>
    <col min="12" max="13" width="9.140625" style="1"/>
    <col min="14" max="14" width="12.7109375" style="1" customWidth="1"/>
    <col min="15" max="16384" width="9.140625" style="1"/>
  </cols>
  <sheetData>
    <row r="1" spans="1:11" ht="20.100000000000001" customHeight="1" x14ac:dyDescent="0.2">
      <c r="A1" s="16"/>
    </row>
    <row r="2" spans="1:11" ht="20.100000000000001" customHeight="1" x14ac:dyDescent="0.2">
      <c r="A2" s="4" t="s">
        <v>36</v>
      </c>
      <c r="B2" s="3" t="s">
        <v>113</v>
      </c>
      <c r="J2" s="3"/>
    </row>
    <row r="4" spans="1:11" ht="58.5" customHeight="1" x14ac:dyDescent="0.2">
      <c r="B4" s="120" t="s">
        <v>39</v>
      </c>
      <c r="C4" s="73" t="s">
        <v>111</v>
      </c>
      <c r="D4" s="122" t="s">
        <v>121</v>
      </c>
      <c r="E4" s="124"/>
      <c r="F4" s="120" t="s">
        <v>65</v>
      </c>
      <c r="G4" s="120"/>
      <c r="H4" s="120" t="s">
        <v>28</v>
      </c>
      <c r="I4" s="120"/>
      <c r="J4" s="120" t="s">
        <v>145</v>
      </c>
      <c r="K4" s="120"/>
    </row>
    <row r="5" spans="1:11" ht="20.100000000000001" customHeight="1" x14ac:dyDescent="0.2">
      <c r="B5" s="120"/>
      <c r="C5" s="72" t="s">
        <v>34</v>
      </c>
      <c r="D5" s="72" t="s">
        <v>34</v>
      </c>
      <c r="E5" s="74" t="s">
        <v>35</v>
      </c>
      <c r="F5" s="72" t="s">
        <v>34</v>
      </c>
      <c r="G5" s="74" t="s">
        <v>35</v>
      </c>
      <c r="H5" s="72" t="s">
        <v>34</v>
      </c>
      <c r="I5" s="74" t="s">
        <v>35</v>
      </c>
      <c r="J5" s="72" t="s">
        <v>34</v>
      </c>
      <c r="K5" s="74" t="s">
        <v>35</v>
      </c>
    </row>
    <row r="6" spans="1:11" ht="20.100000000000001" customHeight="1" x14ac:dyDescent="0.3">
      <c r="B6" s="60" t="s">
        <v>3</v>
      </c>
      <c r="C6" s="69">
        <v>3074.5946465887587</v>
      </c>
      <c r="D6" s="76">
        <v>390.20423362017641</v>
      </c>
      <c r="E6" s="27">
        <v>6.9973559237790237</v>
      </c>
      <c r="F6" s="76">
        <v>255.42086898836823</v>
      </c>
      <c r="G6" s="27">
        <v>6.2626860435948242</v>
      </c>
      <c r="H6" s="76">
        <v>97.132285712035596</v>
      </c>
      <c r="I6" s="27">
        <v>6.4243470426934142</v>
      </c>
      <c r="J6" s="76">
        <v>3817.3520349093387</v>
      </c>
      <c r="K6" s="27">
        <v>0.84493304410761139</v>
      </c>
    </row>
    <row r="7" spans="1:11" ht="20.100000000000001" customHeight="1" x14ac:dyDescent="0.3">
      <c r="B7" s="61" t="s">
        <v>0</v>
      </c>
      <c r="C7" s="69">
        <v>1336.376781183827</v>
      </c>
      <c r="D7" s="76">
        <v>294.8315187413462</v>
      </c>
      <c r="E7" s="27">
        <v>6.4438501464026192</v>
      </c>
      <c r="F7" s="76">
        <v>192.57351738029979</v>
      </c>
      <c r="G7" s="27">
        <v>6.3422343742016469</v>
      </c>
      <c r="H7" s="76">
        <v>78.154616147641505</v>
      </c>
      <c r="I7" s="27">
        <v>6.5445599707758983</v>
      </c>
      <c r="J7" s="76">
        <v>1901.9364334531144</v>
      </c>
      <c r="K7" s="27">
        <v>1.2175792893777257</v>
      </c>
    </row>
    <row r="8" spans="1:11" ht="20.100000000000001" customHeight="1" x14ac:dyDescent="0.3">
      <c r="B8" s="19" t="s">
        <v>7</v>
      </c>
      <c r="C8" s="28">
        <v>120.03847113191911</v>
      </c>
      <c r="D8" s="75">
        <v>24.189420383827471</v>
      </c>
      <c r="E8" s="2">
        <v>7.6849077411292512</v>
      </c>
      <c r="F8" s="75">
        <v>18.543996256168519</v>
      </c>
      <c r="G8" s="2">
        <v>8.4225489041938637</v>
      </c>
      <c r="H8" s="75">
        <v>8.9256966395219095</v>
      </c>
      <c r="I8" s="2">
        <v>12.065782160741445</v>
      </c>
      <c r="J8" s="75">
        <v>171.69758441143702</v>
      </c>
      <c r="K8" s="2">
        <v>1.5469710496778633</v>
      </c>
    </row>
    <row r="9" spans="1:11" ht="20.100000000000001" customHeight="1" x14ac:dyDescent="0.3">
      <c r="B9" s="19" t="s">
        <v>8</v>
      </c>
      <c r="C9" s="28">
        <v>117.02441920594438</v>
      </c>
      <c r="D9" s="75">
        <v>12.07532080796623</v>
      </c>
      <c r="E9" s="2">
        <v>13.334906807134864</v>
      </c>
      <c r="F9" s="75">
        <v>6.6340833741705598</v>
      </c>
      <c r="G9" s="2">
        <v>9.6770610819051122</v>
      </c>
      <c r="H9" s="75">
        <v>2.7171972300433529</v>
      </c>
      <c r="I9" s="2">
        <v>14.964864849185751</v>
      </c>
      <c r="J9" s="75">
        <v>138.45102061812452</v>
      </c>
      <c r="K9" s="2">
        <v>1.286046196979427</v>
      </c>
    </row>
    <row r="10" spans="1:11" ht="20.100000000000001" customHeight="1" x14ac:dyDescent="0.3">
      <c r="B10" s="19" t="s">
        <v>24</v>
      </c>
      <c r="C10" s="28">
        <v>117.23653215511114</v>
      </c>
      <c r="D10" s="75">
        <v>22.815024311625322</v>
      </c>
      <c r="E10" s="2">
        <v>11.762077714617986</v>
      </c>
      <c r="F10" s="75">
        <v>12.738195597718159</v>
      </c>
      <c r="G10" s="2">
        <v>9.615299523862948</v>
      </c>
      <c r="H10" s="75">
        <v>8.4215765368491091</v>
      </c>
      <c r="I10" s="2">
        <v>9.7780053749611753</v>
      </c>
      <c r="J10" s="75">
        <v>161.21132860130371</v>
      </c>
      <c r="K10" s="2">
        <v>1.8997453613792525</v>
      </c>
    </row>
    <row r="11" spans="1:11" ht="20.100000000000001" customHeight="1" x14ac:dyDescent="0.3">
      <c r="B11" s="19" t="s">
        <v>9</v>
      </c>
      <c r="C11" s="28">
        <v>100.90394617169031</v>
      </c>
      <c r="D11" s="75">
        <v>25.764038394524739</v>
      </c>
      <c r="E11" s="2">
        <v>10.009209253152575</v>
      </c>
      <c r="F11" s="75">
        <v>23.801304575328828</v>
      </c>
      <c r="G11" s="2">
        <v>7.5014823287796295</v>
      </c>
      <c r="H11" s="75">
        <v>7.7952064780557588</v>
      </c>
      <c r="I11" s="2">
        <v>10.828366030651496</v>
      </c>
      <c r="J11" s="75">
        <v>158.26449561959961</v>
      </c>
      <c r="K11" s="2">
        <v>2.052349395471277</v>
      </c>
    </row>
    <row r="12" spans="1:11" ht="20.100000000000001" customHeight="1" x14ac:dyDescent="0.3">
      <c r="B12" s="19" t="s">
        <v>18</v>
      </c>
      <c r="C12" s="28">
        <v>156.37960438505084</v>
      </c>
      <c r="D12" s="75">
        <v>39.260234825651743</v>
      </c>
      <c r="E12" s="2">
        <v>8.3731005678894128</v>
      </c>
      <c r="F12" s="75">
        <v>31.489866706131004</v>
      </c>
      <c r="G12" s="2">
        <v>8.303328056311658</v>
      </c>
      <c r="H12" s="75">
        <v>9.7442096611232305</v>
      </c>
      <c r="I12" s="2">
        <v>10.552673677117347</v>
      </c>
      <c r="J12" s="75">
        <v>236.87391557795681</v>
      </c>
      <c r="K12" s="2">
        <v>1.8256096561600059</v>
      </c>
    </row>
    <row r="13" spans="1:11" ht="20.100000000000001" customHeight="1" x14ac:dyDescent="0.3">
      <c r="B13" s="19" t="s">
        <v>12</v>
      </c>
      <c r="C13" s="28">
        <v>332.88530607162681</v>
      </c>
      <c r="D13" s="75">
        <v>65.337151074086307</v>
      </c>
      <c r="E13" s="2">
        <v>8.6970009356008919</v>
      </c>
      <c r="F13" s="75">
        <v>43.503010575535995</v>
      </c>
      <c r="G13" s="2">
        <v>8.3081341635791368</v>
      </c>
      <c r="H13" s="75">
        <v>14.872561473498701</v>
      </c>
      <c r="I13" s="2">
        <v>12.7201993511396</v>
      </c>
      <c r="J13" s="75">
        <v>456.59802919474782</v>
      </c>
      <c r="K13" s="2">
        <v>1.5320039367586016</v>
      </c>
    </row>
    <row r="14" spans="1:11" ht="20.100000000000001" customHeight="1" x14ac:dyDescent="0.3">
      <c r="B14" s="19" t="s">
        <v>5</v>
      </c>
      <c r="C14" s="28">
        <v>265.73464588274072</v>
      </c>
      <c r="D14" s="75">
        <v>64.740292593730274</v>
      </c>
      <c r="E14" s="2">
        <v>10.603781893072529</v>
      </c>
      <c r="F14" s="75">
        <v>34.72310675353225</v>
      </c>
      <c r="G14" s="2">
        <v>8.3422619820116317</v>
      </c>
      <c r="H14" s="75">
        <v>13.32177484799497</v>
      </c>
      <c r="I14" s="2">
        <v>10.493085489894636</v>
      </c>
      <c r="J14" s="75">
        <v>378.51982007799819</v>
      </c>
      <c r="K14" s="2">
        <v>2.0028085201003738</v>
      </c>
    </row>
    <row r="15" spans="1:11" ht="20.100000000000001" customHeight="1" x14ac:dyDescent="0.3">
      <c r="B15" s="19" t="s">
        <v>6</v>
      </c>
      <c r="C15" s="28">
        <v>126.17485617974394</v>
      </c>
      <c r="D15" s="75">
        <v>40.650036349934041</v>
      </c>
      <c r="E15" s="2">
        <v>11.600661716914333</v>
      </c>
      <c r="F15" s="75">
        <v>21.13995354171491</v>
      </c>
      <c r="G15" s="2">
        <v>9.405542238600944</v>
      </c>
      <c r="H15" s="75">
        <v>12.35639328055454</v>
      </c>
      <c r="I15" s="2">
        <v>10.576702579523703</v>
      </c>
      <c r="J15" s="75">
        <v>200.32123935194741</v>
      </c>
      <c r="K15" s="2">
        <v>2.6367402631372556</v>
      </c>
    </row>
    <row r="16" spans="1:11" ht="20.100000000000001" customHeight="1" x14ac:dyDescent="0.3">
      <c r="B16" s="62" t="s">
        <v>2</v>
      </c>
      <c r="C16" s="69">
        <v>1428.9574767035665</v>
      </c>
      <c r="D16" s="76">
        <v>46.2139768543773</v>
      </c>
      <c r="E16" s="27">
        <v>21.01318483719891</v>
      </c>
      <c r="F16" s="76">
        <v>29.452749575092533</v>
      </c>
      <c r="G16" s="27">
        <v>12.12845944955045</v>
      </c>
      <c r="H16" s="76">
        <v>8.9237748127901799</v>
      </c>
      <c r="I16" s="27">
        <v>15.269795924081137</v>
      </c>
      <c r="J16" s="76">
        <v>1513.5479779458267</v>
      </c>
      <c r="K16" s="27">
        <v>0.68954096241585561</v>
      </c>
    </row>
    <row r="17" spans="1:11" ht="20.100000000000001" customHeight="1" x14ac:dyDescent="0.3">
      <c r="B17" s="19" t="s">
        <v>13</v>
      </c>
      <c r="C17" s="28">
        <v>237.39955348563456</v>
      </c>
      <c r="D17" s="75">
        <v>6.3647174312784403</v>
      </c>
      <c r="E17" s="2">
        <v>62.924183396586663</v>
      </c>
      <c r="F17" s="75">
        <v>3.0943005101534298</v>
      </c>
      <c r="G17" s="2">
        <v>39.397249651444632</v>
      </c>
      <c r="H17" s="75">
        <v>1.3483596311346802</v>
      </c>
      <c r="I17" s="2">
        <v>58.370355858423792</v>
      </c>
      <c r="J17" s="75">
        <v>248.20693105820112</v>
      </c>
      <c r="K17" s="2">
        <v>1.7161945461416557</v>
      </c>
    </row>
    <row r="18" spans="1:11" ht="20.100000000000001" customHeight="1" x14ac:dyDescent="0.3">
      <c r="B18" s="19" t="s">
        <v>14</v>
      </c>
      <c r="C18" s="28">
        <v>236.90522583337847</v>
      </c>
      <c r="D18" s="75">
        <v>6.7873125280108262</v>
      </c>
      <c r="E18" s="2">
        <v>34.473908510665233</v>
      </c>
      <c r="F18" s="75">
        <v>5.15047621579901</v>
      </c>
      <c r="G18" s="2">
        <v>28.33668213148222</v>
      </c>
      <c r="H18" s="75">
        <v>1.029742764894326</v>
      </c>
      <c r="I18" s="2">
        <v>34.066132931339141</v>
      </c>
      <c r="J18" s="75">
        <v>249.87275734208265</v>
      </c>
      <c r="K18" s="2">
        <v>1.1125394614555941</v>
      </c>
    </row>
    <row r="19" spans="1:11" ht="20.100000000000001" customHeight="1" x14ac:dyDescent="0.3">
      <c r="B19" s="19" t="s">
        <v>15</v>
      </c>
      <c r="C19" s="28">
        <v>140.1876656967633</v>
      </c>
      <c r="D19" s="75">
        <v>10.419386465629021</v>
      </c>
      <c r="E19" s="2">
        <v>44.67040265415487</v>
      </c>
      <c r="F19" s="75">
        <v>6.6685981179043896</v>
      </c>
      <c r="G19" s="2">
        <v>27.081149533623833</v>
      </c>
      <c r="H19" s="75">
        <v>2.5229313681596905</v>
      </c>
      <c r="I19" s="2">
        <v>32.019072851156047</v>
      </c>
      <c r="J19" s="75">
        <v>159.79858164845643</v>
      </c>
      <c r="K19" s="2">
        <v>3.1648555420951667</v>
      </c>
    </row>
    <row r="20" spans="1:11" ht="20.100000000000001" customHeight="1" x14ac:dyDescent="0.3">
      <c r="B20" s="19" t="s">
        <v>16</v>
      </c>
      <c r="C20" s="28">
        <v>435.16891719608748</v>
      </c>
      <c r="D20" s="75">
        <v>18.853691508922541</v>
      </c>
      <c r="E20" s="2">
        <v>21.319485061238431</v>
      </c>
      <c r="F20" s="75">
        <v>11.88097061178026</v>
      </c>
      <c r="G20" s="2">
        <v>15.381275900509658</v>
      </c>
      <c r="H20" s="75">
        <v>3.523777793276162</v>
      </c>
      <c r="I20" s="2">
        <v>15.820200723533361</v>
      </c>
      <c r="J20" s="75">
        <v>469.42735711006645</v>
      </c>
      <c r="K20" s="2">
        <v>0.94806608851692076</v>
      </c>
    </row>
    <row r="21" spans="1:11" ht="20.100000000000001" customHeight="1" x14ac:dyDescent="0.3">
      <c r="B21" s="19" t="s">
        <v>17</v>
      </c>
      <c r="C21" s="28">
        <v>379.29611449170284</v>
      </c>
      <c r="D21" s="75">
        <v>3.7888689205364496</v>
      </c>
      <c r="E21" s="2">
        <v>37.746974392483438</v>
      </c>
      <c r="F21" s="75">
        <v>2.6584041194554002</v>
      </c>
      <c r="G21" s="2">
        <v>38.885990117276975</v>
      </c>
      <c r="H21" s="75">
        <v>0.49896325532533103</v>
      </c>
      <c r="I21" s="2">
        <v>36.00441381157362</v>
      </c>
      <c r="J21" s="75">
        <v>386.24235078702003</v>
      </c>
      <c r="K21" s="2">
        <v>0.45924272249288406</v>
      </c>
    </row>
    <row r="22" spans="1:11" ht="20.100000000000001" customHeight="1" x14ac:dyDescent="0.3">
      <c r="B22" s="63" t="s">
        <v>1</v>
      </c>
      <c r="C22" s="69">
        <v>309.25938870136525</v>
      </c>
      <c r="D22" s="76">
        <v>49.158738024452802</v>
      </c>
      <c r="E22" s="27">
        <v>8.4965472607941646</v>
      </c>
      <c r="F22" s="76">
        <v>33.394602032975897</v>
      </c>
      <c r="G22" s="27">
        <v>9.1646812413005119</v>
      </c>
      <c r="H22" s="76">
        <v>10.05389475160392</v>
      </c>
      <c r="I22" s="27">
        <v>17.028010630945818</v>
      </c>
      <c r="J22" s="76">
        <v>401.86662351039791</v>
      </c>
      <c r="K22" s="27">
        <v>1.3571002647825841</v>
      </c>
    </row>
    <row r="24" spans="1:11" ht="20.100000000000001" customHeight="1" x14ac:dyDescent="0.3">
      <c r="A24" s="4"/>
    </row>
    <row r="25" spans="1:11" ht="20.100000000000001" customHeight="1" x14ac:dyDescent="0.3">
      <c r="A25" s="15" t="s">
        <v>92</v>
      </c>
      <c r="B25" s="22"/>
    </row>
  </sheetData>
  <mergeCells count="5">
    <mergeCell ref="H4:I4"/>
    <mergeCell ref="J4:K4"/>
    <mergeCell ref="B4:B5"/>
    <mergeCell ref="D4:E4"/>
    <mergeCell ref="F4:G4"/>
  </mergeCells>
  <conditionalFormatting sqref="C17:C21">
    <cfRule type="cellIs" dxfId="1306" priority="104" operator="between">
      <formula>0.001</formula>
      <formula>0.1</formula>
    </cfRule>
  </conditionalFormatting>
  <conditionalFormatting sqref="C16">
    <cfRule type="cellIs" dxfId="1305" priority="103" operator="between">
      <formula>0.001</formula>
      <formula>0.1</formula>
    </cfRule>
  </conditionalFormatting>
  <conditionalFormatting sqref="C22">
    <cfRule type="cellIs" dxfId="1304" priority="102" operator="between">
      <formula>0.001</formula>
      <formula>0.1</formula>
    </cfRule>
  </conditionalFormatting>
  <conditionalFormatting sqref="C6">
    <cfRule type="cellIs" dxfId="1303" priority="115" operator="between">
      <formula>0.001</formula>
      <formula>0.1</formula>
    </cfRule>
  </conditionalFormatting>
  <conditionalFormatting sqref="C7">
    <cfRule type="cellIs" dxfId="1302" priority="114" operator="between">
      <formula>0.001</formula>
      <formula>0.1</formula>
    </cfRule>
  </conditionalFormatting>
  <conditionalFormatting sqref="C8:C15">
    <cfRule type="cellIs" dxfId="1301" priority="113" operator="between">
      <formula>0.001</formula>
      <formula>0.1</formula>
    </cfRule>
  </conditionalFormatting>
  <conditionalFormatting sqref="D6:D7 D16:D22">
    <cfRule type="cellIs" dxfId="1300" priority="48" operator="between">
      <formula>0.001</formula>
      <formula>0.1</formula>
    </cfRule>
  </conditionalFormatting>
  <conditionalFormatting sqref="D8:D15">
    <cfRule type="cellIs" dxfId="1299" priority="47" operator="between">
      <formula>0.001</formula>
      <formula>0.1</formula>
    </cfRule>
  </conditionalFormatting>
  <conditionalFormatting sqref="E8:E15">
    <cfRule type="cellIs" dxfId="1298" priority="45" operator="between">
      <formula>0.001</formula>
      <formula>0.1</formula>
    </cfRule>
  </conditionalFormatting>
  <conditionalFormatting sqref="E22">
    <cfRule type="cellIs" dxfId="1297" priority="42" operator="between">
      <formula>0.001</formula>
      <formula>0.1</formula>
    </cfRule>
  </conditionalFormatting>
  <conditionalFormatting sqref="E17:E21">
    <cfRule type="cellIs" dxfId="1296" priority="41" operator="between">
      <formula>0.001</formula>
      <formula>0.1</formula>
    </cfRule>
  </conditionalFormatting>
  <conditionalFormatting sqref="E7">
    <cfRule type="cellIs" dxfId="1295" priority="46" operator="between">
      <formula>0.001</formula>
      <formula>0.1</formula>
    </cfRule>
  </conditionalFormatting>
  <conditionalFormatting sqref="E6">
    <cfRule type="cellIs" dxfId="1294" priority="44" operator="between">
      <formula>0.001</formula>
      <formula>0.1</formula>
    </cfRule>
  </conditionalFormatting>
  <conditionalFormatting sqref="E16">
    <cfRule type="cellIs" dxfId="1293" priority="43" operator="between">
      <formula>0.001</formula>
      <formula>0.1</formula>
    </cfRule>
  </conditionalFormatting>
  <conditionalFormatting sqref="D6:D7 D16 D22">
    <cfRule type="expression" dxfId="1292" priority="40">
      <formula>IF(E6&gt;=25,1,0)</formula>
    </cfRule>
  </conditionalFormatting>
  <conditionalFormatting sqref="D8:D15 D17:D21">
    <cfRule type="expression" dxfId="1291" priority="39">
      <formula>IF(E8&gt;=25,1,0)</formula>
    </cfRule>
  </conditionalFormatting>
  <conditionalFormatting sqref="E6:E7 E16 E22">
    <cfRule type="expression" dxfId="1290" priority="38">
      <formula>IF(E6&gt;=25,1,0)</formula>
    </cfRule>
  </conditionalFormatting>
  <conditionalFormatting sqref="E8:E15 E17:E21">
    <cfRule type="expression" dxfId="1289" priority="37">
      <formula>IF(E8&gt;=25,1,0)</formula>
    </cfRule>
  </conditionalFormatting>
  <conditionalFormatting sqref="F6:F7 F16:F22">
    <cfRule type="cellIs" dxfId="1288" priority="36" operator="between">
      <formula>0.001</formula>
      <formula>0.1</formula>
    </cfRule>
  </conditionalFormatting>
  <conditionalFormatting sqref="F8:F15">
    <cfRule type="cellIs" dxfId="1287" priority="35" operator="between">
      <formula>0.001</formula>
      <formula>0.1</formula>
    </cfRule>
  </conditionalFormatting>
  <conditionalFormatting sqref="G8:G15">
    <cfRule type="cellIs" dxfId="1286" priority="33" operator="between">
      <formula>0.001</formula>
      <formula>0.1</formula>
    </cfRule>
  </conditionalFormatting>
  <conditionalFormatting sqref="G22">
    <cfRule type="cellIs" dxfId="1285" priority="30" operator="between">
      <formula>0.001</formula>
      <formula>0.1</formula>
    </cfRule>
  </conditionalFormatting>
  <conditionalFormatting sqref="G17:G21">
    <cfRule type="cellIs" dxfId="1284" priority="29" operator="between">
      <formula>0.001</formula>
      <formula>0.1</formula>
    </cfRule>
  </conditionalFormatting>
  <conditionalFormatting sqref="G7">
    <cfRule type="cellIs" dxfId="1283" priority="34" operator="between">
      <formula>0.001</formula>
      <formula>0.1</formula>
    </cfRule>
  </conditionalFormatting>
  <conditionalFormatting sqref="G6">
    <cfRule type="cellIs" dxfId="1282" priority="32" operator="between">
      <formula>0.001</formula>
      <formula>0.1</formula>
    </cfRule>
  </conditionalFormatting>
  <conditionalFormatting sqref="G16">
    <cfRule type="cellIs" dxfId="1281" priority="31" operator="between">
      <formula>0.001</formula>
      <formula>0.1</formula>
    </cfRule>
  </conditionalFormatting>
  <conditionalFormatting sqref="F6:F7 F16 F22">
    <cfRule type="expression" dxfId="1280" priority="28">
      <formula>IF(G6&gt;=25,1,0)</formula>
    </cfRule>
  </conditionalFormatting>
  <conditionalFormatting sqref="F8:F15 F17:F21">
    <cfRule type="expression" dxfId="1279" priority="27">
      <formula>IF(G8&gt;=25,1,0)</formula>
    </cfRule>
  </conditionalFormatting>
  <conditionalFormatting sqref="G6:G7 G16 G22">
    <cfRule type="expression" dxfId="1278" priority="26">
      <formula>IF(G6&gt;=25,1,0)</formula>
    </cfRule>
  </conditionalFormatting>
  <conditionalFormatting sqref="G8:G15 G17:G21">
    <cfRule type="expression" dxfId="1277" priority="25">
      <formula>IF(G8&gt;=25,1,0)</formula>
    </cfRule>
  </conditionalFormatting>
  <conditionalFormatting sqref="H6:H7 H16:H22">
    <cfRule type="cellIs" dxfId="1276" priority="24" operator="between">
      <formula>0.001</formula>
      <formula>0.1</formula>
    </cfRule>
  </conditionalFormatting>
  <conditionalFormatting sqref="H8:H15">
    <cfRule type="cellIs" dxfId="1275" priority="23" operator="between">
      <formula>0.001</formula>
      <formula>0.1</formula>
    </cfRule>
  </conditionalFormatting>
  <conditionalFormatting sqref="I8:I15">
    <cfRule type="cellIs" dxfId="1274" priority="21" operator="between">
      <formula>0.001</formula>
      <formula>0.1</formula>
    </cfRule>
  </conditionalFormatting>
  <conditionalFormatting sqref="I22">
    <cfRule type="cellIs" dxfId="1273" priority="18" operator="between">
      <formula>0.001</formula>
      <formula>0.1</formula>
    </cfRule>
  </conditionalFormatting>
  <conditionalFormatting sqref="I17:I21">
    <cfRule type="cellIs" dxfId="1272" priority="17" operator="between">
      <formula>0.001</formula>
      <formula>0.1</formula>
    </cfRule>
  </conditionalFormatting>
  <conditionalFormatting sqref="I7">
    <cfRule type="cellIs" dxfId="1271" priority="22" operator="between">
      <formula>0.001</formula>
      <formula>0.1</formula>
    </cfRule>
  </conditionalFormatting>
  <conditionalFormatting sqref="I6">
    <cfRule type="cellIs" dxfId="1270" priority="20" operator="between">
      <formula>0.001</formula>
      <formula>0.1</formula>
    </cfRule>
  </conditionalFormatting>
  <conditionalFormatting sqref="I16">
    <cfRule type="cellIs" dxfId="1269" priority="19" operator="between">
      <formula>0.001</formula>
      <formula>0.1</formula>
    </cfRule>
  </conditionalFormatting>
  <conditionalFormatting sqref="H6:H7 H16 H22">
    <cfRule type="expression" dxfId="1268" priority="16">
      <formula>IF(I6&gt;=25,1,0)</formula>
    </cfRule>
  </conditionalFormatting>
  <conditionalFormatting sqref="H8:H15 H17:H21">
    <cfRule type="expression" dxfId="1267" priority="15">
      <formula>IF(I8&gt;=25,1,0)</formula>
    </cfRule>
  </conditionalFormatting>
  <conditionalFormatting sqref="I6:I7 I16 I22">
    <cfRule type="expression" dxfId="1266" priority="14">
      <formula>IF(I6&gt;=25,1,0)</formula>
    </cfRule>
  </conditionalFormatting>
  <conditionalFormatting sqref="I8:I15 I17:I21">
    <cfRule type="expression" dxfId="1265" priority="13">
      <formula>IF(I8&gt;=25,1,0)</formula>
    </cfRule>
  </conditionalFormatting>
  <conditionalFormatting sqref="J6:J7 J16:J22">
    <cfRule type="cellIs" dxfId="1264" priority="12" operator="between">
      <formula>0.001</formula>
      <formula>0.1</formula>
    </cfRule>
  </conditionalFormatting>
  <conditionalFormatting sqref="J8:J15">
    <cfRule type="cellIs" dxfId="1263" priority="11" operator="between">
      <formula>0.001</formula>
      <formula>0.1</formula>
    </cfRule>
  </conditionalFormatting>
  <conditionalFormatting sqref="K8:K15">
    <cfRule type="cellIs" dxfId="1262" priority="9" operator="between">
      <formula>0.001</formula>
      <formula>0.1</formula>
    </cfRule>
  </conditionalFormatting>
  <conditionalFormatting sqref="K22">
    <cfRule type="cellIs" dxfId="1261" priority="6" operator="between">
      <formula>0.001</formula>
      <formula>0.1</formula>
    </cfRule>
  </conditionalFormatting>
  <conditionalFormatting sqref="K17:K21">
    <cfRule type="cellIs" dxfId="1260" priority="5" operator="between">
      <formula>0.001</formula>
      <formula>0.1</formula>
    </cfRule>
  </conditionalFormatting>
  <conditionalFormatting sqref="K7">
    <cfRule type="cellIs" dxfId="1259" priority="10" operator="between">
      <formula>0.001</formula>
      <formula>0.1</formula>
    </cfRule>
  </conditionalFormatting>
  <conditionalFormatting sqref="K6">
    <cfRule type="cellIs" dxfId="1258" priority="8" operator="between">
      <formula>0.001</formula>
      <formula>0.1</formula>
    </cfRule>
  </conditionalFormatting>
  <conditionalFormatting sqref="K16">
    <cfRule type="cellIs" dxfId="1257" priority="7" operator="between">
      <formula>0.001</formula>
      <formula>0.1</formula>
    </cfRule>
  </conditionalFormatting>
  <conditionalFormatting sqref="J6:J7 J16 J22">
    <cfRule type="expression" dxfId="1256" priority="4">
      <formula>IF(K6&gt;=25,1,0)</formula>
    </cfRule>
  </conditionalFormatting>
  <conditionalFormatting sqref="J8:J15 J17:J21">
    <cfRule type="expression" dxfId="1255" priority="3">
      <formula>IF(K8&gt;=25,1,0)</formula>
    </cfRule>
  </conditionalFormatting>
  <conditionalFormatting sqref="K6:K7 K16 K22">
    <cfRule type="expression" dxfId="1254" priority="2">
      <formula>IF(K6&gt;=25,1,0)</formula>
    </cfRule>
  </conditionalFormatting>
  <conditionalFormatting sqref="K8:K15 K17:K21">
    <cfRule type="expression" dxfId="1253" priority="1">
      <formula>IF(K8&gt;=25,1,0)</formula>
    </cfRule>
  </conditionalFormatting>
  <hyperlinks>
    <hyperlink ref="A25" location="Index!A1" display="Return to Index tab"/>
  </hyperlink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G21"/>
  <sheetViews>
    <sheetView showGridLines="0" zoomScale="70" zoomScaleNormal="70" workbookViewId="0">
      <selection activeCell="A2" sqref="A2"/>
    </sheetView>
  </sheetViews>
  <sheetFormatPr defaultColWidth="9.140625" defaultRowHeight="20.100000000000001" customHeight="1" x14ac:dyDescent="0.2"/>
  <cols>
    <col min="1" max="1" width="15.7109375" style="1" customWidth="1"/>
    <col min="2" max="2" width="18.7109375" style="1" customWidth="1"/>
    <col min="3" max="4" width="14.7109375" style="1" customWidth="1"/>
    <col min="5" max="5" width="7.7109375" style="1" customWidth="1"/>
    <col min="6" max="6" width="14.7109375" style="1" customWidth="1"/>
    <col min="7" max="7" width="7.7109375" style="1" customWidth="1"/>
    <col min="8" max="8" width="14.7109375" style="1" customWidth="1"/>
    <col min="9" max="9" width="7.7109375" style="1" customWidth="1"/>
    <col min="10" max="10" width="11.7109375" style="1" customWidth="1"/>
    <col min="11" max="16" width="9.140625" style="1"/>
    <col min="17" max="17" width="12.7109375" style="1" customWidth="1"/>
    <col min="18" max="16384" width="9.140625" style="1"/>
  </cols>
  <sheetData>
    <row r="1" spans="1:7" ht="20.100000000000001" customHeight="1" x14ac:dyDescent="0.3">
      <c r="A1" s="16"/>
    </row>
    <row r="2" spans="1:7" ht="20.100000000000001" customHeight="1" x14ac:dyDescent="0.3">
      <c r="A2" s="4" t="s">
        <v>58</v>
      </c>
      <c r="B2" s="3" t="s">
        <v>158</v>
      </c>
    </row>
    <row r="5" spans="1:7" ht="43.5" customHeight="1" x14ac:dyDescent="0.2">
      <c r="B5" s="120" t="s">
        <v>141</v>
      </c>
      <c r="C5" s="72" t="s">
        <v>59</v>
      </c>
      <c r="D5" s="120" t="s">
        <v>126</v>
      </c>
      <c r="E5" s="120"/>
      <c r="F5" s="120" t="s">
        <v>146</v>
      </c>
      <c r="G5" s="121"/>
    </row>
    <row r="6" spans="1:7" ht="20.100000000000001" customHeight="1" x14ac:dyDescent="0.2">
      <c r="B6" s="120"/>
      <c r="C6" s="74" t="s">
        <v>34</v>
      </c>
      <c r="D6" s="74" t="s">
        <v>34</v>
      </c>
      <c r="E6" s="74" t="s">
        <v>35</v>
      </c>
      <c r="F6" s="74" t="s">
        <v>34</v>
      </c>
      <c r="G6" s="74" t="s">
        <v>35</v>
      </c>
    </row>
    <row r="7" spans="1:7" ht="20.100000000000001" customHeight="1" x14ac:dyDescent="0.3">
      <c r="B7" s="60" t="s">
        <v>3</v>
      </c>
      <c r="C7" s="76">
        <v>3014.3110000000001</v>
      </c>
      <c r="D7" s="76">
        <v>60.283646588759041</v>
      </c>
      <c r="E7" s="27">
        <v>36.292190232613414</v>
      </c>
      <c r="F7" s="76">
        <v>3074.5946465887591</v>
      </c>
      <c r="G7" s="27">
        <v>0.71158179252743348</v>
      </c>
    </row>
    <row r="8" spans="1:7" ht="20.100000000000001" customHeight="1" x14ac:dyDescent="0.2">
      <c r="B8" s="19" t="s">
        <v>11</v>
      </c>
      <c r="C8" s="75">
        <v>2931.4079999999999</v>
      </c>
      <c r="D8" s="75">
        <v>52.964693237767001</v>
      </c>
      <c r="E8" s="2">
        <v>40.869523583254804</v>
      </c>
      <c r="F8" s="75">
        <v>2984.3726932377667</v>
      </c>
      <c r="G8" s="2">
        <v>0.72532555476921334</v>
      </c>
    </row>
    <row r="9" spans="1:7" ht="20.100000000000001" customHeight="1" x14ac:dyDescent="0.2">
      <c r="B9" s="19" t="s">
        <v>10</v>
      </c>
      <c r="C9" s="75">
        <v>82.903000000000006</v>
      </c>
      <c r="D9" s="75">
        <v>7.3189533509920404</v>
      </c>
      <c r="E9" s="2">
        <v>43.402126075729505</v>
      </c>
      <c r="F9" s="75">
        <v>90.221953350992052</v>
      </c>
      <c r="G9" s="2">
        <v>3.520851902267605</v>
      </c>
    </row>
    <row r="10" spans="1:7" ht="20.100000000000001" customHeight="1" x14ac:dyDescent="0.3">
      <c r="B10" s="61" t="s">
        <v>0</v>
      </c>
      <c r="C10" s="76">
        <v>1298.2070000000001</v>
      </c>
      <c r="D10" s="76">
        <v>38.169781183827169</v>
      </c>
      <c r="E10" s="27">
        <v>34.866543842455606</v>
      </c>
      <c r="F10" s="76">
        <v>1336.3767811838272</v>
      </c>
      <c r="G10" s="27">
        <v>0.99586311872608069</v>
      </c>
    </row>
    <row r="11" spans="1:7" ht="20.100000000000001" customHeight="1" x14ac:dyDescent="0.2">
      <c r="B11" s="19" t="s">
        <v>11</v>
      </c>
      <c r="C11" s="75">
        <v>1239.2809999999999</v>
      </c>
      <c r="D11" s="75">
        <v>31.974806204867001</v>
      </c>
      <c r="E11" s="2">
        <v>40.701447013584598</v>
      </c>
      <c r="F11" s="75">
        <v>1271.255806204867</v>
      </c>
      <c r="G11" s="2">
        <v>1.02372856364937</v>
      </c>
    </row>
    <row r="12" spans="1:7" ht="20.100000000000001" customHeight="1" x14ac:dyDescent="0.2">
      <c r="B12" s="19" t="s">
        <v>10</v>
      </c>
      <c r="C12" s="75">
        <v>58.926000000000002</v>
      </c>
      <c r="D12" s="75">
        <v>6.19497497896017</v>
      </c>
      <c r="E12" s="2">
        <v>44.926444456944594</v>
      </c>
      <c r="F12" s="75">
        <v>65.120974978960177</v>
      </c>
      <c r="G12" s="2">
        <v>4.2738641335504726</v>
      </c>
    </row>
    <row r="13" spans="1:7" ht="20.100000000000001" customHeight="1" x14ac:dyDescent="0.3">
      <c r="B13" s="62" t="s">
        <v>2</v>
      </c>
      <c r="C13" s="76">
        <v>1410.684</v>
      </c>
      <c r="D13" s="76">
        <v>18.273476703566601</v>
      </c>
      <c r="E13" s="27">
        <v>46.339474711029361</v>
      </c>
      <c r="F13" s="76">
        <v>1428.9574767035665</v>
      </c>
      <c r="G13" s="27">
        <v>0.59258818081902365</v>
      </c>
    </row>
    <row r="14" spans="1:7" ht="20.100000000000001" customHeight="1" x14ac:dyDescent="0.2">
      <c r="B14" s="19" t="s">
        <v>11</v>
      </c>
      <c r="C14" s="75">
        <v>1395.1389999999999</v>
      </c>
      <c r="D14" s="75">
        <v>17.781390699551</v>
      </c>
      <c r="E14" s="2">
        <v>47.5930677374133</v>
      </c>
      <c r="F14" s="75">
        <v>1412.9203906995508</v>
      </c>
      <c r="G14" s="2">
        <v>0.59895160236886713</v>
      </c>
    </row>
    <row r="15" spans="1:7" ht="20.100000000000001" customHeight="1" x14ac:dyDescent="0.2">
      <c r="B15" s="19" t="s">
        <v>10</v>
      </c>
      <c r="C15" s="75">
        <v>15.545</v>
      </c>
      <c r="D15" s="75">
        <v>0.49208600401559999</v>
      </c>
      <c r="E15" s="2">
        <v>59.853606059373398</v>
      </c>
      <c r="F15" s="75">
        <v>16.037086004015599</v>
      </c>
      <c r="G15" s="2">
        <v>1.8365631901148409</v>
      </c>
    </row>
    <row r="16" spans="1:7" ht="20.100000000000001" customHeight="1" x14ac:dyDescent="0.3">
      <c r="B16" s="63" t="s">
        <v>1</v>
      </c>
      <c r="C16" s="76">
        <v>305.41899999999998</v>
      </c>
      <c r="D16" s="76">
        <v>3.840388701365284</v>
      </c>
      <c r="E16" s="27">
        <v>40.964551652987645</v>
      </c>
      <c r="F16" s="76">
        <v>309.25938870136525</v>
      </c>
      <c r="G16" s="27">
        <v>0.50869854585576824</v>
      </c>
    </row>
    <row r="17" spans="1:7" ht="20.100000000000001" customHeight="1" x14ac:dyDescent="0.3">
      <c r="B17" s="19" t="s">
        <v>11</v>
      </c>
      <c r="C17" s="75">
        <v>296.988</v>
      </c>
      <c r="D17" s="75">
        <v>3.20849633334901</v>
      </c>
      <c r="E17" s="2">
        <v>47.574960165815398</v>
      </c>
      <c r="F17" s="75">
        <v>300.19649633334899</v>
      </c>
      <c r="G17" s="2">
        <v>0.50848056894622262</v>
      </c>
    </row>
    <row r="18" spans="1:7" ht="20.100000000000001" customHeight="1" x14ac:dyDescent="0.3">
      <c r="B18" s="19" t="s">
        <v>10</v>
      </c>
      <c r="C18" s="75">
        <v>8.4309999999999992</v>
      </c>
      <c r="D18" s="75">
        <v>0.63189236801627391</v>
      </c>
      <c r="E18" s="2">
        <v>60.247149611138596</v>
      </c>
      <c r="F18" s="75">
        <v>9.0628923680162732</v>
      </c>
      <c r="G18" s="2">
        <v>4.2006141624680877</v>
      </c>
    </row>
    <row r="20" spans="1:7" ht="20.100000000000001" customHeight="1" x14ac:dyDescent="0.3">
      <c r="F20" s="45"/>
    </row>
    <row r="21" spans="1:7" ht="20.100000000000001" customHeight="1" x14ac:dyDescent="0.3">
      <c r="A21" s="15" t="s">
        <v>92</v>
      </c>
    </row>
  </sheetData>
  <mergeCells count="3">
    <mergeCell ref="D5:E5"/>
    <mergeCell ref="F5:G5"/>
    <mergeCell ref="B5:B6"/>
  </mergeCells>
  <conditionalFormatting sqref="C7:C18">
    <cfRule type="cellIs" dxfId="1252" priority="42" operator="between">
      <formula>0.001</formula>
      <formula>0.1</formula>
    </cfRule>
  </conditionalFormatting>
  <conditionalFormatting sqref="D7:D18">
    <cfRule type="expression" dxfId="1251" priority="6">
      <formula>IF(E7&gt;=25,1,0)</formula>
    </cfRule>
    <cfRule type="cellIs" dxfId="1250" priority="8" operator="between">
      <formula>0.001</formula>
      <formula>0.1</formula>
    </cfRule>
  </conditionalFormatting>
  <conditionalFormatting sqref="E7:E18">
    <cfRule type="expression" dxfId="1249" priority="5">
      <formula>IF(E7&gt;25,1,0)</formula>
    </cfRule>
    <cfRule type="cellIs" dxfId="1248" priority="7" operator="between">
      <formula>0.001</formula>
      <formula>0.1</formula>
    </cfRule>
  </conditionalFormatting>
  <conditionalFormatting sqref="F7:F18">
    <cfRule type="expression" dxfId="1247" priority="2">
      <formula>IF(G7&gt;=25,1,0)</formula>
    </cfRule>
    <cfRule type="cellIs" dxfId="1246" priority="4" operator="between">
      <formula>0.001</formula>
      <formula>0.1</formula>
    </cfRule>
  </conditionalFormatting>
  <conditionalFormatting sqref="G7:G18">
    <cfRule type="expression" dxfId="1245" priority="1">
      <formula>IF(G7&gt;25,1,0)</formula>
    </cfRule>
    <cfRule type="cellIs" dxfId="1244" priority="3" operator="between">
      <formula>0.001</formula>
      <formula>0.1</formula>
    </cfRule>
  </conditionalFormatting>
  <hyperlinks>
    <hyperlink ref="A21" location="Index!A1" display="Return to Index tab"/>
  </hyperlink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Z26"/>
  <sheetViews>
    <sheetView showGridLines="0" zoomScale="70" zoomScaleNormal="70" workbookViewId="0">
      <selection activeCell="A2" sqref="A2"/>
    </sheetView>
  </sheetViews>
  <sheetFormatPr defaultColWidth="9.140625" defaultRowHeight="20.100000000000001" customHeight="1" x14ac:dyDescent="0.2"/>
  <cols>
    <col min="1" max="1" width="15.7109375" style="1" customWidth="1"/>
    <col min="2" max="2" width="34.7109375" style="1" customWidth="1"/>
    <col min="3" max="5" width="14.7109375" style="1" customWidth="1"/>
    <col min="6" max="6" width="7.7109375" style="1" customWidth="1"/>
    <col min="7" max="8" width="8.28515625" style="1" customWidth="1"/>
    <col min="9" max="9" width="20.7109375" style="1" customWidth="1"/>
    <col min="10" max="15" width="20.7109375" style="29" customWidth="1"/>
    <col min="16" max="16" width="11.7109375" style="1" customWidth="1"/>
    <col min="17" max="18" width="9.140625" style="1"/>
    <col min="19" max="19" width="10.140625" style="1" bestFit="1" customWidth="1"/>
    <col min="20" max="20" width="9.140625" style="1"/>
    <col min="21" max="22" width="10.140625" style="1" bestFit="1" customWidth="1"/>
    <col min="23" max="16384" width="9.140625" style="1"/>
  </cols>
  <sheetData>
    <row r="1" spans="1:26" ht="20.100000000000001" customHeight="1" x14ac:dyDescent="0.3">
      <c r="A1" s="16"/>
    </row>
    <row r="2" spans="1:26" ht="20.100000000000001" customHeight="1" x14ac:dyDescent="0.3">
      <c r="A2" s="4" t="s">
        <v>38</v>
      </c>
      <c r="B2" s="3" t="s">
        <v>159</v>
      </c>
      <c r="C2" s="3"/>
    </row>
    <row r="4" spans="1:26" ht="57.75" customHeight="1" x14ac:dyDescent="0.2">
      <c r="B4" s="129" t="s">
        <v>39</v>
      </c>
      <c r="C4" s="72" t="s">
        <v>139</v>
      </c>
      <c r="D4" s="72" t="s">
        <v>27</v>
      </c>
      <c r="E4" s="120" t="s">
        <v>140</v>
      </c>
      <c r="F4" s="120"/>
      <c r="G4" s="120" t="s">
        <v>145</v>
      </c>
      <c r="H4" s="120"/>
      <c r="I4" s="73" t="s">
        <v>145</v>
      </c>
      <c r="J4" s="100"/>
      <c r="K4" s="100"/>
      <c r="L4" s="100"/>
      <c r="M4" s="100"/>
      <c r="N4" s="100"/>
      <c r="O4" s="100"/>
      <c r="P4" s="85"/>
      <c r="Q4" s="85"/>
      <c r="R4" s="85"/>
      <c r="S4" s="85" t="str">
        <f>D4</f>
        <v>NFI woodland</v>
      </c>
      <c r="T4" s="85" t="str">
        <f>E4</f>
        <v>Tree cover outside woodland</v>
      </c>
      <c r="U4" s="85"/>
      <c r="V4" s="85" t="str">
        <f>D4</f>
        <v>NFI woodland</v>
      </c>
      <c r="W4" s="85" t="str">
        <f>E4</f>
        <v>Tree cover outside woodland</v>
      </c>
      <c r="X4" s="85"/>
      <c r="Y4" s="85"/>
      <c r="Z4" s="85"/>
    </row>
    <row r="5" spans="1:26" ht="20.100000000000001" customHeight="1" x14ac:dyDescent="0.2">
      <c r="B5" s="130"/>
      <c r="C5" s="74" t="s">
        <v>34</v>
      </c>
      <c r="D5" s="74" t="s">
        <v>34</v>
      </c>
      <c r="E5" s="74" t="s">
        <v>34</v>
      </c>
      <c r="F5" s="74" t="s">
        <v>35</v>
      </c>
      <c r="G5" s="121" t="s">
        <v>34</v>
      </c>
      <c r="H5" s="121"/>
      <c r="I5" s="84" t="s">
        <v>60</v>
      </c>
      <c r="J5" s="92"/>
      <c r="K5" s="92"/>
      <c r="L5" s="92"/>
      <c r="M5" s="92"/>
      <c r="N5" s="92"/>
      <c r="O5" s="92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</row>
    <row r="6" spans="1:26" ht="20.100000000000001" customHeight="1" x14ac:dyDescent="0.3">
      <c r="B6" s="60" t="s">
        <v>3</v>
      </c>
      <c r="C6" s="78">
        <v>22895.404710000003</v>
      </c>
      <c r="D6" s="78">
        <v>3074.5946465887587</v>
      </c>
      <c r="E6" s="78">
        <v>742.265956453596</v>
      </c>
      <c r="F6" s="27">
        <v>4.9150787131098603</v>
      </c>
      <c r="G6" s="128">
        <v>3816.8606030423543</v>
      </c>
      <c r="H6" s="128"/>
      <c r="I6" s="69">
        <v>16.670858853066125</v>
      </c>
      <c r="J6" s="101"/>
      <c r="K6" s="101"/>
      <c r="L6" s="101"/>
      <c r="M6" s="101"/>
      <c r="N6" s="101"/>
      <c r="O6" s="101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</row>
    <row r="7" spans="1:26" ht="20.100000000000001" customHeight="1" x14ac:dyDescent="0.3">
      <c r="B7" s="61" t="s">
        <v>0</v>
      </c>
      <c r="C7" s="78">
        <v>13030.75462</v>
      </c>
      <c r="D7" s="78">
        <v>1336.376781183827</v>
      </c>
      <c r="E7" s="78">
        <v>565.04473995971193</v>
      </c>
      <c r="F7" s="27">
        <v>4.6804247814649989</v>
      </c>
      <c r="G7" s="128">
        <v>1901.4215211435389</v>
      </c>
      <c r="H7" s="128"/>
      <c r="I7" s="69">
        <v>14.591798990867185</v>
      </c>
      <c r="J7" s="101"/>
      <c r="K7" s="101"/>
      <c r="L7" s="101"/>
      <c r="M7" s="101"/>
      <c r="N7" s="101"/>
      <c r="O7" s="101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</row>
    <row r="8" spans="1:26" ht="20.100000000000001" customHeight="1" x14ac:dyDescent="0.3">
      <c r="B8" s="19" t="s">
        <v>7</v>
      </c>
      <c r="C8" s="77">
        <v>1410.53451</v>
      </c>
      <c r="D8" s="77">
        <v>120.03847113191911</v>
      </c>
      <c r="E8" s="77">
        <v>51.387565271913502</v>
      </c>
      <c r="F8" s="2">
        <v>5.9804626708745552</v>
      </c>
      <c r="G8" s="127">
        <v>171.4260364038326</v>
      </c>
      <c r="H8" s="127"/>
      <c r="I8" s="28">
        <v>12.153267799440979</v>
      </c>
      <c r="J8" s="41"/>
      <c r="K8" s="41"/>
      <c r="L8" s="41"/>
      <c r="M8" s="41"/>
      <c r="N8" s="41"/>
      <c r="O8" s="41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</row>
    <row r="9" spans="1:26" ht="20.100000000000001" customHeight="1" x14ac:dyDescent="0.3">
      <c r="B9" s="19" t="s">
        <v>8</v>
      </c>
      <c r="C9" s="77">
        <v>857.44017000000008</v>
      </c>
      <c r="D9" s="77">
        <v>117.02441920594438</v>
      </c>
      <c r="E9" s="77">
        <v>21.438452136433639</v>
      </c>
      <c r="F9" s="2">
        <v>9.0994243387077525</v>
      </c>
      <c r="G9" s="127">
        <v>138.46287134237804</v>
      </c>
      <c r="H9" s="127"/>
      <c r="I9" s="28">
        <v>16.148400341726237</v>
      </c>
      <c r="J9" s="41"/>
      <c r="K9" s="41"/>
      <c r="L9" s="41"/>
      <c r="M9" s="41"/>
      <c r="N9" s="41"/>
      <c r="O9" s="41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</row>
    <row r="10" spans="1:26" ht="20.100000000000001" customHeight="1" x14ac:dyDescent="0.3">
      <c r="B10" s="19" t="s">
        <v>24</v>
      </c>
      <c r="C10" s="77">
        <v>1540.5402099999999</v>
      </c>
      <c r="D10" s="77">
        <v>117.23653215511114</v>
      </c>
      <c r="E10" s="77">
        <v>43.9013409194974</v>
      </c>
      <c r="F10" s="2">
        <v>7.6399441819328224</v>
      </c>
      <c r="G10" s="127">
        <v>161.13787307460854</v>
      </c>
      <c r="H10" s="127"/>
      <c r="I10" s="28">
        <v>10.459829092978271</v>
      </c>
      <c r="J10" s="41"/>
      <c r="K10" s="41"/>
      <c r="L10" s="41"/>
      <c r="M10" s="41"/>
      <c r="N10" s="41"/>
      <c r="O10" s="41"/>
      <c r="P10" s="85">
        <v>1</v>
      </c>
      <c r="Q10" s="85">
        <v>1</v>
      </c>
      <c r="R10" s="85" t="str">
        <f>INDEX(B$8:B$15,MATCH(Q10,P$10:P$17,0))</f>
        <v>North West England</v>
      </c>
      <c r="S10" s="85">
        <f>VLOOKUP($R10,B$8:D$21,3,FALSE)</f>
        <v>120.03847113191911</v>
      </c>
      <c r="T10" s="85">
        <f>VLOOKUP($R10,B$8:E$21,4,FALSE)</f>
        <v>51.387565271913502</v>
      </c>
      <c r="U10" s="85"/>
      <c r="V10" s="85"/>
      <c r="W10" s="85"/>
      <c r="X10" s="85">
        <v>0</v>
      </c>
      <c r="Y10" s="85"/>
      <c r="Z10" s="85"/>
    </row>
    <row r="11" spans="1:26" ht="20.100000000000001" customHeight="1" x14ac:dyDescent="0.3">
      <c r="B11" s="19" t="s">
        <v>9</v>
      </c>
      <c r="C11" s="77">
        <v>1562.3469399999999</v>
      </c>
      <c r="D11" s="77">
        <v>100.90394617169031</v>
      </c>
      <c r="E11" s="77">
        <v>56.969541110080399</v>
      </c>
      <c r="F11" s="2">
        <v>6.2466250746222025</v>
      </c>
      <c r="G11" s="127">
        <v>157.87348728177071</v>
      </c>
      <c r="H11" s="127"/>
      <c r="I11" s="28">
        <v>10.104893045188204</v>
      </c>
      <c r="J11" s="41"/>
      <c r="K11" s="41"/>
      <c r="L11" s="41"/>
      <c r="M11" s="41"/>
      <c r="N11" s="41"/>
      <c r="O11" s="41"/>
      <c r="P11" s="85">
        <v>2</v>
      </c>
      <c r="Q11" s="85">
        <v>2</v>
      </c>
      <c r="R11" s="85" t="str">
        <f t="shared" ref="R11:R17" si="0">INDEX(B$8:B$15,MATCH(Q11,P$10:P$17,0))</f>
        <v>North East England</v>
      </c>
      <c r="S11" s="85">
        <f t="shared" ref="S11:S22" si="1">VLOOKUP($R11,B$8:D$21,3,FALSE)</f>
        <v>117.02441920594438</v>
      </c>
      <c r="T11" s="85">
        <f t="shared" ref="T11:T22" si="2">VLOOKUP($R11,B$8:E$21,4,FALSE)</f>
        <v>21.438452136433639</v>
      </c>
      <c r="U11" s="85"/>
      <c r="V11" s="85"/>
      <c r="W11" s="85"/>
      <c r="X11" s="85">
        <v>0</v>
      </c>
      <c r="Y11" s="85"/>
      <c r="Z11" s="85"/>
    </row>
    <row r="12" spans="1:26" ht="20.100000000000001" customHeight="1" x14ac:dyDescent="0.3">
      <c r="B12" s="19" t="s">
        <v>18</v>
      </c>
      <c r="C12" s="77">
        <v>1911.86058</v>
      </c>
      <c r="D12" s="77">
        <v>156.37960438505084</v>
      </c>
      <c r="E12" s="77">
        <v>80.423111325101701</v>
      </c>
      <c r="F12" s="2">
        <v>5.850570771272225</v>
      </c>
      <c r="G12" s="127">
        <v>236.80271571015254</v>
      </c>
      <c r="H12" s="127"/>
      <c r="I12" s="28">
        <v>12.385982439689851</v>
      </c>
      <c r="J12" s="41"/>
      <c r="K12" s="41"/>
      <c r="L12" s="41"/>
      <c r="M12" s="41"/>
      <c r="N12" s="41"/>
      <c r="O12" s="41"/>
      <c r="P12" s="85">
        <v>3</v>
      </c>
      <c r="Q12" s="85">
        <v>3</v>
      </c>
      <c r="R12" s="85" t="str">
        <f t="shared" si="0"/>
        <v>Yorkshire and the Humber</v>
      </c>
      <c r="S12" s="85">
        <f t="shared" si="1"/>
        <v>117.23653215511114</v>
      </c>
      <c r="T12" s="85">
        <f t="shared" si="2"/>
        <v>43.9013409194974</v>
      </c>
      <c r="U12" s="85"/>
      <c r="V12" s="85"/>
      <c r="W12" s="85"/>
      <c r="X12" s="85">
        <v>0</v>
      </c>
      <c r="Y12" s="85"/>
      <c r="Z12" s="85"/>
    </row>
    <row r="13" spans="1:26" ht="20.100000000000001" customHeight="1" x14ac:dyDescent="0.3">
      <c r="B13" s="19" t="s">
        <v>12</v>
      </c>
      <c r="C13" s="77">
        <v>2064.4635699999999</v>
      </c>
      <c r="D13" s="77">
        <v>332.88530607162681</v>
      </c>
      <c r="E13" s="77">
        <v>123.76341302929831</v>
      </c>
      <c r="F13" s="2">
        <v>6.4741465718638658</v>
      </c>
      <c r="G13" s="127">
        <v>456.64871910092512</v>
      </c>
      <c r="H13" s="127"/>
      <c r="I13" s="28">
        <v>22.119485455532896</v>
      </c>
      <c r="J13" s="41"/>
      <c r="K13" s="41"/>
      <c r="L13" s="41"/>
      <c r="M13" s="41"/>
      <c r="N13" s="41"/>
      <c r="O13" s="41"/>
      <c r="P13" s="85">
        <v>4</v>
      </c>
      <c r="Q13" s="85">
        <v>4</v>
      </c>
      <c r="R13" s="85" t="str">
        <f t="shared" si="0"/>
        <v>East Midlands</v>
      </c>
      <c r="S13" s="85">
        <f t="shared" si="1"/>
        <v>100.90394617169031</v>
      </c>
      <c r="T13" s="85">
        <f t="shared" si="2"/>
        <v>56.969541110080399</v>
      </c>
      <c r="U13" s="85"/>
      <c r="V13" s="85"/>
      <c r="W13" s="85"/>
      <c r="X13" s="85">
        <v>0</v>
      </c>
      <c r="Y13" s="85"/>
      <c r="Z13" s="85"/>
    </row>
    <row r="14" spans="1:26" ht="20.100000000000001" customHeight="1" x14ac:dyDescent="0.3">
      <c r="B14" s="19" t="s">
        <v>5</v>
      </c>
      <c r="C14" s="77">
        <v>2383.74179</v>
      </c>
      <c r="D14" s="77">
        <v>265.73464588274072</v>
      </c>
      <c r="E14" s="77">
        <v>112.97612290055559</v>
      </c>
      <c r="F14" s="2">
        <v>7.3090524816321221</v>
      </c>
      <c r="G14" s="127">
        <v>378.71076878329632</v>
      </c>
      <c r="H14" s="127"/>
      <c r="I14" s="28">
        <v>15.887239564789285</v>
      </c>
      <c r="J14" s="41"/>
      <c r="K14" s="41"/>
      <c r="L14" s="41"/>
      <c r="M14" s="41"/>
      <c r="N14" s="41"/>
      <c r="O14" s="41"/>
      <c r="P14" s="85">
        <v>5</v>
      </c>
      <c r="Q14" s="85">
        <v>5</v>
      </c>
      <c r="R14" s="85" t="str">
        <f t="shared" si="0"/>
        <v>East England</v>
      </c>
      <c r="S14" s="85">
        <f t="shared" si="1"/>
        <v>156.37960438505084</v>
      </c>
      <c r="T14" s="85">
        <f t="shared" si="2"/>
        <v>80.423111325101701</v>
      </c>
      <c r="U14" s="85"/>
      <c r="V14" s="85"/>
      <c r="W14" s="85"/>
      <c r="X14" s="85">
        <v>0</v>
      </c>
      <c r="Y14" s="85"/>
      <c r="Z14" s="85"/>
    </row>
    <row r="15" spans="1:26" ht="20.100000000000001" customHeight="1" x14ac:dyDescent="0.3">
      <c r="B15" s="19" t="s">
        <v>6</v>
      </c>
      <c r="C15" s="77">
        <v>1299.8268400000002</v>
      </c>
      <c r="D15" s="77">
        <v>126.17485617974394</v>
      </c>
      <c r="E15" s="77">
        <v>74.185193266831504</v>
      </c>
      <c r="F15" s="2">
        <v>7.7607760238566916</v>
      </c>
      <c r="G15" s="127">
        <v>200.36004944657546</v>
      </c>
      <c r="H15" s="127"/>
      <c r="I15" s="28">
        <v>15.414364689267028</v>
      </c>
      <c r="J15" s="41"/>
      <c r="K15" s="41"/>
      <c r="L15" s="41"/>
      <c r="M15" s="41"/>
      <c r="N15" s="41"/>
      <c r="O15" s="41"/>
      <c r="P15" s="85">
        <v>6</v>
      </c>
      <c r="Q15" s="85">
        <v>6</v>
      </c>
      <c r="R15" s="85" t="str">
        <f t="shared" si="0"/>
        <v>South East and London</v>
      </c>
      <c r="S15" s="85">
        <f t="shared" si="1"/>
        <v>332.88530607162681</v>
      </c>
      <c r="T15" s="85">
        <f t="shared" si="2"/>
        <v>123.76341302929831</v>
      </c>
      <c r="U15" s="85"/>
      <c r="V15" s="85"/>
      <c r="W15" s="85"/>
      <c r="X15" s="85">
        <v>0</v>
      </c>
      <c r="Y15" s="85"/>
      <c r="Z15" s="85"/>
    </row>
    <row r="16" spans="1:26" ht="20.100000000000001" customHeight="1" x14ac:dyDescent="0.3">
      <c r="B16" s="62" t="s">
        <v>2</v>
      </c>
      <c r="C16" s="78">
        <v>7791.034560000001</v>
      </c>
      <c r="D16" s="78">
        <v>1428.9574767035665</v>
      </c>
      <c r="E16" s="78">
        <v>84.528840294078492</v>
      </c>
      <c r="F16" s="27">
        <v>13.269432652661806</v>
      </c>
      <c r="G16" s="128">
        <v>1513.486316997645</v>
      </c>
      <c r="H16" s="128"/>
      <c r="I16" s="69">
        <v>19.425999273165139</v>
      </c>
      <c r="J16" s="101"/>
      <c r="K16" s="101"/>
      <c r="L16" s="101"/>
      <c r="M16" s="101"/>
      <c r="N16" s="101"/>
      <c r="O16" s="101"/>
      <c r="P16" s="85">
        <v>7</v>
      </c>
      <c r="Q16" s="85">
        <v>7</v>
      </c>
      <c r="R16" s="85" t="str">
        <f t="shared" si="0"/>
        <v>South West England</v>
      </c>
      <c r="S16" s="85">
        <f t="shared" si="1"/>
        <v>265.73464588274072</v>
      </c>
      <c r="T16" s="85">
        <f t="shared" si="2"/>
        <v>112.97612290055559</v>
      </c>
      <c r="U16" s="85"/>
      <c r="V16" s="85"/>
      <c r="W16" s="85"/>
      <c r="X16" s="85">
        <v>0</v>
      </c>
      <c r="Y16" s="85"/>
      <c r="Z16" s="85"/>
    </row>
    <row r="17" spans="1:26" ht="20.100000000000001" customHeight="1" x14ac:dyDescent="0.3">
      <c r="B17" s="19" t="s">
        <v>13</v>
      </c>
      <c r="C17" s="77">
        <v>1744.4051598297438</v>
      </c>
      <c r="D17" s="77">
        <v>237.39955348563456</v>
      </c>
      <c r="E17" s="77">
        <v>10.816563160187899</v>
      </c>
      <c r="F17" s="2">
        <v>42.081871178371991</v>
      </c>
      <c r="G17" s="127">
        <v>248.21611664582247</v>
      </c>
      <c r="H17" s="127"/>
      <c r="I17" s="28">
        <v>14.229269802781866</v>
      </c>
      <c r="J17" s="41"/>
      <c r="K17" s="41"/>
      <c r="L17" s="41"/>
      <c r="M17" s="41"/>
      <c r="N17" s="41"/>
      <c r="O17" s="41"/>
      <c r="P17" s="85">
        <v>8</v>
      </c>
      <c r="Q17" s="85">
        <v>8</v>
      </c>
      <c r="R17" s="85" t="str">
        <f t="shared" si="0"/>
        <v>West Midlands</v>
      </c>
      <c r="S17" s="85">
        <f t="shared" si="1"/>
        <v>126.17485617974394</v>
      </c>
      <c r="T17" s="85">
        <f t="shared" si="2"/>
        <v>74.185193266831504</v>
      </c>
      <c r="U17" s="85"/>
      <c r="V17" s="85"/>
      <c r="W17" s="85"/>
      <c r="X17" s="85">
        <v>0</v>
      </c>
      <c r="Y17" s="85"/>
      <c r="Z17" s="85"/>
    </row>
    <row r="18" spans="1:26" ht="20.100000000000001" customHeight="1" x14ac:dyDescent="0.3">
      <c r="B18" s="19" t="s">
        <v>14</v>
      </c>
      <c r="C18" s="77">
        <v>1141.9788920638457</v>
      </c>
      <c r="D18" s="77">
        <v>236.90522583337847</v>
      </c>
      <c r="E18" s="77">
        <v>12.953044135119729</v>
      </c>
      <c r="F18" s="2">
        <v>23.385907263570797</v>
      </c>
      <c r="G18" s="127">
        <v>249.85826996849823</v>
      </c>
      <c r="H18" s="127"/>
      <c r="I18" s="28">
        <v>21.879412282037976</v>
      </c>
      <c r="J18" s="41"/>
      <c r="K18" s="41"/>
      <c r="L18" s="41"/>
      <c r="M18" s="41"/>
      <c r="N18" s="41"/>
      <c r="O18" s="41"/>
      <c r="P18" s="85">
        <v>1</v>
      </c>
      <c r="Q18" s="85">
        <v>1</v>
      </c>
      <c r="R18" s="85" t="str">
        <f>INDEX(B$17:B$21,MATCH(Q18,P$18:P$22,0))</f>
        <v>North Scotland</v>
      </c>
      <c r="S18" s="85">
        <f t="shared" si="1"/>
        <v>237.39955348563456</v>
      </c>
      <c r="T18" s="85">
        <f t="shared" si="2"/>
        <v>10.816563160187899</v>
      </c>
      <c r="U18" s="85"/>
      <c r="V18" s="85"/>
      <c r="W18" s="85"/>
      <c r="X18" s="85">
        <v>0</v>
      </c>
      <c r="Y18" s="85"/>
      <c r="Z18" s="85"/>
    </row>
    <row r="19" spans="1:26" ht="20.100000000000001" customHeight="1" x14ac:dyDescent="0.3">
      <c r="B19" s="19" t="s">
        <v>15</v>
      </c>
      <c r="C19" s="77">
        <v>866.75978911571337</v>
      </c>
      <c r="D19" s="77">
        <v>140.1876656967633</v>
      </c>
      <c r="E19" s="77">
        <v>19.552520172096962</v>
      </c>
      <c r="F19" s="2">
        <v>27.970295404511713</v>
      </c>
      <c r="G19" s="127">
        <v>159.74018586886027</v>
      </c>
      <c r="H19" s="127"/>
      <c r="I19" s="28">
        <v>18.429579668414309</v>
      </c>
      <c r="J19" s="41"/>
      <c r="K19" s="41"/>
      <c r="L19" s="41"/>
      <c r="M19" s="41"/>
      <c r="N19" s="41"/>
      <c r="O19" s="41"/>
      <c r="P19" s="85">
        <v>2</v>
      </c>
      <c r="Q19" s="85">
        <v>2</v>
      </c>
      <c r="R19" s="85" t="str">
        <f t="shared" ref="R19:R22" si="3">INDEX(B$17:B$21,MATCH(Q19,P$18:P$22,0))</f>
        <v>North East Scotland</v>
      </c>
      <c r="S19" s="85">
        <f t="shared" si="1"/>
        <v>236.90522583337847</v>
      </c>
      <c r="T19" s="85">
        <f t="shared" si="2"/>
        <v>12.953044135119729</v>
      </c>
      <c r="U19" s="85" t="str">
        <f>B22</f>
        <v>Wales</v>
      </c>
      <c r="V19" s="86">
        <f>D22</f>
        <v>309.25938870136525</v>
      </c>
      <c r="W19" s="86">
        <f>E22</f>
        <v>92.692376199806205</v>
      </c>
      <c r="X19" s="85">
        <v>0</v>
      </c>
      <c r="Y19" s="85">
        <v>0</v>
      </c>
      <c r="Z19" s="85"/>
    </row>
    <row r="20" spans="1:26" ht="20.100000000000001" customHeight="1" x14ac:dyDescent="0.3">
      <c r="B20" s="19" t="s">
        <v>16</v>
      </c>
      <c r="C20" s="77">
        <v>1997.3753619406905</v>
      </c>
      <c r="D20" s="77">
        <v>435.16891719608748</v>
      </c>
      <c r="E20" s="77">
        <v>34.267951257871573</v>
      </c>
      <c r="F20" s="2">
        <v>13.92422062148548</v>
      </c>
      <c r="G20" s="127">
        <v>469.43686845395911</v>
      </c>
      <c r="H20" s="127"/>
      <c r="I20" s="28">
        <v>23.502686445368219</v>
      </c>
      <c r="J20" s="41"/>
      <c r="K20" s="41"/>
      <c r="L20" s="41"/>
      <c r="M20" s="41"/>
      <c r="N20" s="41"/>
      <c r="O20" s="41"/>
      <c r="P20" s="85">
        <v>3</v>
      </c>
      <c r="Q20" s="85">
        <v>3</v>
      </c>
      <c r="R20" s="85" t="str">
        <f t="shared" si="3"/>
        <v>East Scotland</v>
      </c>
      <c r="S20" s="85">
        <f t="shared" si="1"/>
        <v>140.1876656967633</v>
      </c>
      <c r="T20" s="85">
        <f t="shared" si="2"/>
        <v>19.552520172096962</v>
      </c>
      <c r="U20" s="85" t="str">
        <f>B16</f>
        <v>Scotland</v>
      </c>
      <c r="V20" s="86">
        <f>D16</f>
        <v>1428.9574767035665</v>
      </c>
      <c r="W20" s="86">
        <f>E16</f>
        <v>84.528840294078492</v>
      </c>
      <c r="X20" s="85">
        <v>0</v>
      </c>
      <c r="Y20" s="85">
        <v>0</v>
      </c>
      <c r="Z20" s="85"/>
    </row>
    <row r="21" spans="1:26" ht="20.100000000000001" customHeight="1" x14ac:dyDescent="0.3">
      <c r="B21" s="19" t="s">
        <v>17</v>
      </c>
      <c r="C21" s="77">
        <v>2040.5153570500074</v>
      </c>
      <c r="D21" s="77">
        <v>379.29611449170284</v>
      </c>
      <c r="E21" s="77">
        <v>6.9387615688022706</v>
      </c>
      <c r="F21" s="2">
        <v>27.700081101672392</v>
      </c>
      <c r="G21" s="127">
        <v>386.23487606050509</v>
      </c>
      <c r="H21" s="127"/>
      <c r="I21" s="28">
        <v>18.928300378924302</v>
      </c>
      <c r="J21" s="41"/>
      <c r="K21" s="41"/>
      <c r="L21" s="41"/>
      <c r="M21" s="41"/>
      <c r="N21" s="41"/>
      <c r="O21" s="41"/>
      <c r="P21" s="85">
        <v>4</v>
      </c>
      <c r="Q21" s="85">
        <v>4</v>
      </c>
      <c r="R21" s="85" t="str">
        <f t="shared" si="3"/>
        <v>South Scotland</v>
      </c>
      <c r="S21" s="85">
        <f t="shared" si="1"/>
        <v>435.16891719608748</v>
      </c>
      <c r="T21" s="85">
        <f t="shared" si="2"/>
        <v>34.267951257871573</v>
      </c>
      <c r="U21" s="85" t="str">
        <f>B7</f>
        <v>England</v>
      </c>
      <c r="V21" s="86">
        <f>D7</f>
        <v>1336.376781183827</v>
      </c>
      <c r="W21" s="86">
        <f>E7</f>
        <v>565.04473995971193</v>
      </c>
      <c r="X21" s="85">
        <v>0</v>
      </c>
      <c r="Y21" s="85">
        <v>0</v>
      </c>
      <c r="Z21" s="85"/>
    </row>
    <row r="22" spans="1:26" ht="20.100000000000001" customHeight="1" x14ac:dyDescent="0.3">
      <c r="B22" s="63" t="s">
        <v>1</v>
      </c>
      <c r="C22" s="78">
        <v>2073.61553</v>
      </c>
      <c r="D22" s="78">
        <v>309.25938870136525</v>
      </c>
      <c r="E22" s="78">
        <v>92.692376199806205</v>
      </c>
      <c r="F22" s="27">
        <v>6.5363583110858823</v>
      </c>
      <c r="G22" s="128">
        <v>401.95176490117143</v>
      </c>
      <c r="H22" s="128"/>
      <c r="I22" s="69">
        <v>19.384102746432045</v>
      </c>
      <c r="J22" s="101"/>
      <c r="K22" s="101"/>
      <c r="L22" s="101"/>
      <c r="M22" s="101"/>
      <c r="N22" s="101"/>
      <c r="O22" s="101"/>
      <c r="P22" s="85">
        <v>5</v>
      </c>
      <c r="Q22" s="85">
        <v>5</v>
      </c>
      <c r="R22" s="85" t="str">
        <f t="shared" si="3"/>
        <v>West Scotland</v>
      </c>
      <c r="S22" s="85">
        <f t="shared" si="1"/>
        <v>379.29611449170284</v>
      </c>
      <c r="T22" s="85">
        <f t="shared" si="2"/>
        <v>6.9387615688022706</v>
      </c>
      <c r="U22" s="86" t="str">
        <f>B6</f>
        <v>Great Britain</v>
      </c>
      <c r="V22" s="86">
        <f>D6</f>
        <v>3074.5946465887587</v>
      </c>
      <c r="W22" s="86">
        <f>E6</f>
        <v>742.265956453596</v>
      </c>
      <c r="X22" s="85">
        <v>0</v>
      </c>
      <c r="Y22" s="85">
        <v>0</v>
      </c>
      <c r="Z22" s="85"/>
    </row>
    <row r="23" spans="1:26" ht="20.100000000000001" customHeight="1" x14ac:dyDescent="0.3"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</row>
    <row r="24" spans="1:26" ht="20.100000000000001" customHeight="1" x14ac:dyDescent="0.3">
      <c r="A24" s="3"/>
    </row>
    <row r="25" spans="1:26" ht="20.100000000000001" customHeight="1" x14ac:dyDescent="0.3">
      <c r="A25" s="15" t="s">
        <v>92</v>
      </c>
      <c r="B25" s="22"/>
      <c r="C25" s="22"/>
    </row>
    <row r="26" spans="1:26" ht="20.100000000000001" customHeight="1" x14ac:dyDescent="0.3">
      <c r="B26" s="22"/>
      <c r="C26" s="22"/>
    </row>
  </sheetData>
  <mergeCells count="21">
    <mergeCell ref="B4:B5"/>
    <mergeCell ref="E4:F4"/>
    <mergeCell ref="G9:H9"/>
    <mergeCell ref="G4:H4"/>
    <mergeCell ref="G5:H5"/>
    <mergeCell ref="G6:H6"/>
    <mergeCell ref="G7:H7"/>
    <mergeCell ref="G8:H8"/>
    <mergeCell ref="G10:H10"/>
    <mergeCell ref="G18:H18"/>
    <mergeCell ref="G19:H19"/>
    <mergeCell ref="G20:H20"/>
    <mergeCell ref="G22:H22"/>
    <mergeCell ref="G11:H11"/>
    <mergeCell ref="G12:H12"/>
    <mergeCell ref="G21:H21"/>
    <mergeCell ref="G13:H13"/>
    <mergeCell ref="G14:H14"/>
    <mergeCell ref="G15:H15"/>
    <mergeCell ref="G16:H16"/>
    <mergeCell ref="G17:H17"/>
  </mergeCells>
  <conditionalFormatting sqref="D6:D7 D16:D22">
    <cfRule type="cellIs" dxfId="1243" priority="51" operator="between">
      <formula>0.001</formula>
      <formula>0.1</formula>
    </cfRule>
  </conditionalFormatting>
  <conditionalFormatting sqref="D8:D15">
    <cfRule type="cellIs" dxfId="1242" priority="50" operator="between">
      <formula>0.001</formula>
      <formula>0.1</formula>
    </cfRule>
  </conditionalFormatting>
  <conditionalFormatting sqref="G8">
    <cfRule type="cellIs" dxfId="1241" priority="37" operator="between">
      <formula>0.001</formula>
      <formula>0.1</formula>
    </cfRule>
  </conditionalFormatting>
  <conditionalFormatting sqref="G9:G15">
    <cfRule type="cellIs" dxfId="1240" priority="36" operator="between">
      <formula>0.001</formula>
      <formula>0.1</formula>
    </cfRule>
  </conditionalFormatting>
  <conditionalFormatting sqref="G17:G21">
    <cfRule type="cellIs" dxfId="1239" priority="35" operator="between">
      <formula>0.001</formula>
      <formula>0.1</formula>
    </cfRule>
  </conditionalFormatting>
  <conditionalFormatting sqref="F17:F21">
    <cfRule type="cellIs" dxfId="1238" priority="9" operator="between">
      <formula>0.001</formula>
      <formula>0.1</formula>
    </cfRule>
  </conditionalFormatting>
  <conditionalFormatting sqref="E8:E15">
    <cfRule type="cellIs" dxfId="1237" priority="15" operator="between">
      <formula>0.001</formula>
      <formula>0.1</formula>
    </cfRule>
  </conditionalFormatting>
  <conditionalFormatting sqref="F7">
    <cfRule type="cellIs" dxfId="1236" priority="14" operator="between">
      <formula>0.001</formula>
      <formula>0.1</formula>
    </cfRule>
  </conditionalFormatting>
  <conditionalFormatting sqref="F8:F15">
    <cfRule type="cellIs" dxfId="1235" priority="13" operator="between">
      <formula>0.001</formula>
      <formula>0.1</formula>
    </cfRule>
  </conditionalFormatting>
  <conditionalFormatting sqref="F6">
    <cfRule type="cellIs" dxfId="1234" priority="12" operator="between">
      <formula>0.001</formula>
      <formula>0.1</formula>
    </cfRule>
  </conditionalFormatting>
  <conditionalFormatting sqref="F16">
    <cfRule type="cellIs" dxfId="1233" priority="11" operator="between">
      <formula>0.001</formula>
      <formula>0.1</formula>
    </cfRule>
  </conditionalFormatting>
  <conditionalFormatting sqref="F22">
    <cfRule type="cellIs" dxfId="1232" priority="10" operator="between">
      <formula>0.001</formula>
      <formula>0.1</formula>
    </cfRule>
  </conditionalFormatting>
  <conditionalFormatting sqref="C6:C7 C16:C22">
    <cfRule type="cellIs" dxfId="1231" priority="18" operator="between">
      <formula>0.001</formula>
      <formula>0.1</formula>
    </cfRule>
  </conditionalFormatting>
  <conditionalFormatting sqref="C8:C15">
    <cfRule type="cellIs" dxfId="1230" priority="17" operator="between">
      <formula>0.001</formula>
      <formula>0.1</formula>
    </cfRule>
  </conditionalFormatting>
  <conditionalFormatting sqref="F8:F15 F17:F21">
    <cfRule type="expression" dxfId="1229" priority="5">
      <formula>IF(F8&gt;=25,1,0)</formula>
    </cfRule>
  </conditionalFormatting>
  <conditionalFormatting sqref="E6:E7 E16:E22">
    <cfRule type="cellIs" dxfId="1228" priority="16" operator="between">
      <formula>0.001</formula>
      <formula>0.1</formula>
    </cfRule>
  </conditionalFormatting>
  <conditionalFormatting sqref="E6:E7 E16 E22">
    <cfRule type="expression" dxfId="1227" priority="8">
      <formula>IF(F6&gt;=25,1,0)</formula>
    </cfRule>
  </conditionalFormatting>
  <conditionalFormatting sqref="E8:E15 E17:E21">
    <cfRule type="expression" dxfId="1226" priority="7">
      <formula>IF(F8&gt;=25,1,0)</formula>
    </cfRule>
  </conditionalFormatting>
  <conditionalFormatting sqref="F6:F7 F16 F22">
    <cfRule type="expression" dxfId="1225" priority="6">
      <formula>IF(F6&gt;=25,1,0)</formula>
    </cfRule>
  </conditionalFormatting>
  <conditionalFormatting sqref="I8:O15">
    <cfRule type="cellIs" dxfId="1224" priority="1" operator="between">
      <formula>0.001</formula>
      <formula>0.1</formula>
    </cfRule>
  </conditionalFormatting>
  <conditionalFormatting sqref="I6:O7 I16:O22">
    <cfRule type="cellIs" dxfId="1223" priority="2" operator="between">
      <formula>0.001</formula>
      <formula>0.1</formula>
    </cfRule>
  </conditionalFormatting>
  <hyperlinks>
    <hyperlink ref="A25" location="Index!A1" display="Return to Index tab"/>
  </hyperlink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AE26"/>
  <sheetViews>
    <sheetView showGridLines="0" zoomScale="70" zoomScaleNormal="70" workbookViewId="0">
      <selection activeCell="A2" sqref="A2"/>
    </sheetView>
  </sheetViews>
  <sheetFormatPr defaultColWidth="9.140625" defaultRowHeight="20.100000000000001" customHeight="1" x14ac:dyDescent="0.2"/>
  <cols>
    <col min="1" max="1" width="15.7109375" style="1" customWidth="1"/>
    <col min="2" max="2" width="34.7109375" style="1" customWidth="1"/>
    <col min="3" max="5" width="14.7109375" style="1" customWidth="1"/>
    <col min="6" max="6" width="7.7109375" style="1" customWidth="1"/>
    <col min="7" max="8" width="8.28515625" style="1" customWidth="1"/>
    <col min="9" max="9" width="20.7109375" style="1" customWidth="1"/>
    <col min="10" max="19" width="20.7109375" style="29" customWidth="1"/>
    <col min="20" max="20" width="11.7109375" style="1" customWidth="1"/>
    <col min="21" max="22" width="9.140625" style="1"/>
    <col min="23" max="23" width="10.140625" style="1" bestFit="1" customWidth="1"/>
    <col min="24" max="24" width="9.140625" style="1"/>
    <col min="25" max="26" width="10.140625" style="1" bestFit="1" customWidth="1"/>
    <col min="27" max="16384" width="9.140625" style="1"/>
  </cols>
  <sheetData>
    <row r="1" spans="1:31" ht="20.100000000000001" customHeight="1" x14ac:dyDescent="0.3">
      <c r="A1" s="16"/>
    </row>
    <row r="2" spans="1:31" ht="20.100000000000001" customHeight="1" x14ac:dyDescent="0.3">
      <c r="A2" s="4" t="s">
        <v>40</v>
      </c>
      <c r="B2" s="3" t="s">
        <v>160</v>
      </c>
      <c r="C2" s="3"/>
    </row>
    <row r="3" spans="1:31" ht="19.5" customHeight="1" x14ac:dyDescent="0.3"/>
    <row r="4" spans="1:31" ht="50.25" customHeight="1" x14ac:dyDescent="0.2">
      <c r="B4" s="120" t="s">
        <v>39</v>
      </c>
      <c r="C4" s="72" t="s">
        <v>139</v>
      </c>
      <c r="D4" s="72" t="s">
        <v>27</v>
      </c>
      <c r="E4" s="120" t="s">
        <v>140</v>
      </c>
      <c r="F4" s="120"/>
      <c r="G4" s="120" t="s">
        <v>145</v>
      </c>
      <c r="H4" s="120"/>
      <c r="I4" s="73" t="s">
        <v>145</v>
      </c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85"/>
      <c r="U4" s="85"/>
      <c r="V4" s="85"/>
      <c r="W4" s="85" t="str">
        <f>D4</f>
        <v>NFI woodland</v>
      </c>
      <c r="X4" s="85" t="str">
        <f>E4</f>
        <v>Tree cover outside woodland</v>
      </c>
      <c r="Y4" s="85"/>
      <c r="Z4" s="85" t="str">
        <f>D4</f>
        <v>NFI woodland</v>
      </c>
      <c r="AA4" s="85" t="str">
        <f>E4</f>
        <v>Tree cover outside woodland</v>
      </c>
      <c r="AB4" s="85"/>
      <c r="AC4" s="85"/>
      <c r="AD4" s="85"/>
      <c r="AE4" s="85"/>
    </row>
    <row r="5" spans="1:31" ht="20.100000000000001" customHeight="1" x14ac:dyDescent="0.2">
      <c r="B5" s="120"/>
      <c r="C5" s="74" t="s">
        <v>34</v>
      </c>
      <c r="D5" s="74" t="s">
        <v>34</v>
      </c>
      <c r="E5" s="74" t="s">
        <v>34</v>
      </c>
      <c r="F5" s="74" t="s">
        <v>35</v>
      </c>
      <c r="G5" s="121" t="s">
        <v>34</v>
      </c>
      <c r="H5" s="121"/>
      <c r="I5" s="84" t="s">
        <v>60</v>
      </c>
      <c r="J5" s="92"/>
      <c r="K5" s="92"/>
      <c r="L5" s="92"/>
      <c r="M5" s="92"/>
      <c r="N5" s="92"/>
      <c r="O5" s="92"/>
      <c r="P5" s="92"/>
      <c r="Q5" s="92"/>
      <c r="R5" s="92"/>
      <c r="S5" s="92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</row>
    <row r="6" spans="1:31" ht="20.100000000000001" customHeight="1" x14ac:dyDescent="0.3">
      <c r="B6" s="60" t="s">
        <v>3</v>
      </c>
      <c r="C6" s="76">
        <v>21159.222406093028</v>
      </c>
      <c r="D6" s="76">
        <v>2984.3726932377667</v>
      </c>
      <c r="E6" s="76">
        <v>546.005323590339</v>
      </c>
      <c r="F6" s="27">
        <v>5.5609244638801902</v>
      </c>
      <c r="G6" s="126">
        <v>3530.3780168281055</v>
      </c>
      <c r="H6" s="126"/>
      <c r="I6" s="69">
        <v>16.684819267325697</v>
      </c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</row>
    <row r="7" spans="1:31" ht="20.100000000000001" customHeight="1" x14ac:dyDescent="0.3">
      <c r="B7" s="61" t="s">
        <v>0</v>
      </c>
      <c r="C7" s="76">
        <v>11591.824907757593</v>
      </c>
      <c r="D7" s="76">
        <v>1271.255806204867</v>
      </c>
      <c r="E7" s="76">
        <v>415.08144026480096</v>
      </c>
      <c r="F7" s="27">
        <v>5.0693268296429403</v>
      </c>
      <c r="G7" s="126">
        <v>1686.3372464696679</v>
      </c>
      <c r="H7" s="126"/>
      <c r="I7" s="69">
        <v>14.547642497093973</v>
      </c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</row>
    <row r="8" spans="1:31" ht="20.100000000000001" customHeight="1" x14ac:dyDescent="0.3">
      <c r="B8" s="19" t="s">
        <v>7</v>
      </c>
      <c r="C8" s="75">
        <v>1229.6743339236909</v>
      </c>
      <c r="D8" s="75">
        <v>111.48236430818912</v>
      </c>
      <c r="E8" s="75">
        <v>35.813985988753203</v>
      </c>
      <c r="F8" s="2">
        <v>6.1332384343907105</v>
      </c>
      <c r="G8" s="125">
        <v>147.29635029694231</v>
      </c>
      <c r="H8" s="125"/>
      <c r="I8" s="28">
        <v>11.97848456566086</v>
      </c>
      <c r="J8" s="41"/>
      <c r="K8" s="41"/>
      <c r="L8" s="41"/>
      <c r="M8" s="41"/>
      <c r="N8" s="41"/>
      <c r="O8" s="41"/>
      <c r="P8" s="41"/>
      <c r="Q8" s="41"/>
      <c r="R8" s="41"/>
      <c r="S8" s="41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</row>
    <row r="9" spans="1:31" ht="20.100000000000001" customHeight="1" x14ac:dyDescent="0.3">
      <c r="B9" s="19" t="s">
        <v>8</v>
      </c>
      <c r="C9" s="75">
        <v>788.03790811206795</v>
      </c>
      <c r="D9" s="75">
        <v>114.38579534255777</v>
      </c>
      <c r="E9" s="75">
        <v>16.223059153668</v>
      </c>
      <c r="F9" s="2">
        <v>11.0011543776791</v>
      </c>
      <c r="G9" s="125">
        <v>130.60885449622577</v>
      </c>
      <c r="H9" s="125"/>
      <c r="I9" s="28">
        <v>16.573930410166476</v>
      </c>
      <c r="J9" s="41"/>
      <c r="K9" s="41"/>
      <c r="L9" s="41"/>
      <c r="M9" s="41"/>
      <c r="N9" s="41"/>
      <c r="O9" s="41"/>
      <c r="P9" s="41"/>
      <c r="Q9" s="41"/>
      <c r="R9" s="41"/>
      <c r="S9" s="41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</row>
    <row r="10" spans="1:31" ht="20.100000000000001" customHeight="1" x14ac:dyDescent="0.3">
      <c r="B10" s="19" t="s">
        <v>24</v>
      </c>
      <c r="C10" s="75">
        <v>1395.5575153569357</v>
      </c>
      <c r="D10" s="75">
        <v>111.82429666464016</v>
      </c>
      <c r="E10" s="75">
        <v>33.054934851825202</v>
      </c>
      <c r="F10" s="2">
        <v>8.8571448266428501</v>
      </c>
      <c r="G10" s="125">
        <v>144.87923151646535</v>
      </c>
      <c r="H10" s="125"/>
      <c r="I10" s="28">
        <v>10.381459017073203</v>
      </c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85">
        <v>1</v>
      </c>
      <c r="U10" s="85">
        <v>1</v>
      </c>
      <c r="V10" s="85" t="str">
        <f>INDEX(B$8:B$15,MATCH(U10,T$10:T$17,0))</f>
        <v>North West England</v>
      </c>
      <c r="W10" s="85">
        <f>VLOOKUP($V10,B$8:D$21,3,FALSE)</f>
        <v>111.48236430818912</v>
      </c>
      <c r="X10" s="85">
        <f>VLOOKUP($V10,B$8:E$21,4,FALSE)</f>
        <v>35.813985988753203</v>
      </c>
      <c r="Y10" s="85"/>
      <c r="Z10" s="85"/>
      <c r="AA10" s="85"/>
      <c r="AB10" s="85">
        <v>0</v>
      </c>
      <c r="AC10" s="85"/>
      <c r="AD10" s="85"/>
      <c r="AE10" s="85"/>
    </row>
    <row r="11" spans="1:31" ht="20.100000000000001" customHeight="1" x14ac:dyDescent="0.3">
      <c r="B11" s="19" t="s">
        <v>9</v>
      </c>
      <c r="C11" s="75">
        <v>1419.4980879349578</v>
      </c>
      <c r="D11" s="75">
        <v>97.184888914486763</v>
      </c>
      <c r="E11" s="75">
        <v>41.842595573239201</v>
      </c>
      <c r="F11" s="2">
        <v>7.2143487647198397</v>
      </c>
      <c r="G11" s="125">
        <v>139.02748448772596</v>
      </c>
      <c r="H11" s="125"/>
      <c r="I11" s="28">
        <v>9.7941297469430815</v>
      </c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85">
        <v>2</v>
      </c>
      <c r="U11" s="85">
        <v>2</v>
      </c>
      <c r="V11" s="85" t="str">
        <f t="shared" ref="V11:V17" si="0">INDEX(B$8:B$15,MATCH(U11,T$10:T$17,0))</f>
        <v>North East England</v>
      </c>
      <c r="W11" s="85">
        <f t="shared" ref="W11:W22" si="1">VLOOKUP($V11,B$8:D$21,3,FALSE)</f>
        <v>114.38579534255777</v>
      </c>
      <c r="X11" s="85">
        <f t="shared" ref="X11:X22" si="2">VLOOKUP($V11,B$8:E$21,4,FALSE)</f>
        <v>16.223059153668</v>
      </c>
      <c r="Y11" s="85"/>
      <c r="Z11" s="85"/>
      <c r="AA11" s="85"/>
      <c r="AB11" s="85">
        <v>0</v>
      </c>
      <c r="AC11" s="85"/>
      <c r="AD11" s="85"/>
      <c r="AE11" s="85"/>
    </row>
    <row r="12" spans="1:31" ht="20.100000000000001" customHeight="1" x14ac:dyDescent="0.3">
      <c r="B12" s="19" t="s">
        <v>18</v>
      </c>
      <c r="C12" s="75">
        <v>1716.1608444099281</v>
      </c>
      <c r="D12" s="75">
        <v>148.33644824418903</v>
      </c>
      <c r="E12" s="75">
        <v>51.354541443563804</v>
      </c>
      <c r="F12" s="2">
        <v>6.8935753074981303</v>
      </c>
      <c r="G12" s="125">
        <v>199.69098968775285</v>
      </c>
      <c r="H12" s="125"/>
      <c r="I12" s="28">
        <v>11.635913401602698</v>
      </c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85">
        <v>3</v>
      </c>
      <c r="U12" s="85">
        <v>3</v>
      </c>
      <c r="V12" s="85" t="str">
        <f t="shared" si="0"/>
        <v>Yorkshire and the Humber</v>
      </c>
      <c r="W12" s="85">
        <f t="shared" si="1"/>
        <v>111.82429666464016</v>
      </c>
      <c r="X12" s="85">
        <f t="shared" si="2"/>
        <v>33.054934851825202</v>
      </c>
      <c r="Y12" s="85"/>
      <c r="Z12" s="85"/>
      <c r="AA12" s="85"/>
      <c r="AB12" s="85">
        <v>0</v>
      </c>
      <c r="AC12" s="85"/>
      <c r="AD12" s="85"/>
      <c r="AE12" s="85"/>
    </row>
    <row r="13" spans="1:31" ht="20.100000000000001" customHeight="1" x14ac:dyDescent="0.3">
      <c r="B13" s="19" t="s">
        <v>12</v>
      </c>
      <c r="C13" s="75">
        <v>1703.3328328148302</v>
      </c>
      <c r="D13" s="75">
        <v>312.07552751501669</v>
      </c>
      <c r="E13" s="75">
        <v>81.390770026042205</v>
      </c>
      <c r="F13" s="2">
        <v>7.0878876475119696</v>
      </c>
      <c r="G13" s="125">
        <v>393.46629754105891</v>
      </c>
      <c r="H13" s="125"/>
      <c r="I13" s="28">
        <v>23.099789422296229</v>
      </c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85">
        <v>4</v>
      </c>
      <c r="U13" s="85">
        <v>4</v>
      </c>
      <c r="V13" s="85" t="str">
        <f t="shared" si="0"/>
        <v>East Midlands</v>
      </c>
      <c r="W13" s="85">
        <f t="shared" si="1"/>
        <v>97.184888914486763</v>
      </c>
      <c r="X13" s="85">
        <f t="shared" si="2"/>
        <v>41.842595573239201</v>
      </c>
      <c r="Y13" s="85"/>
      <c r="Z13" s="85"/>
      <c r="AA13" s="85"/>
      <c r="AB13" s="85">
        <v>0</v>
      </c>
      <c r="AC13" s="85"/>
      <c r="AD13" s="85"/>
      <c r="AE13" s="85"/>
    </row>
    <row r="14" spans="1:31" ht="20.100000000000001" customHeight="1" x14ac:dyDescent="0.3">
      <c r="B14" s="19" t="s">
        <v>5</v>
      </c>
      <c r="C14" s="75">
        <v>2199.6442256954465</v>
      </c>
      <c r="D14" s="75">
        <v>256.18335103366888</v>
      </c>
      <c r="E14" s="75">
        <v>97.067592382591201</v>
      </c>
      <c r="F14" s="2">
        <v>8.0085834293904394</v>
      </c>
      <c r="G14" s="125">
        <v>353.2509434162601</v>
      </c>
      <c r="H14" s="125"/>
      <c r="I14" s="28">
        <v>16.059458129169737</v>
      </c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85">
        <v>5</v>
      </c>
      <c r="U14" s="85">
        <v>5</v>
      </c>
      <c r="V14" s="85" t="str">
        <f t="shared" si="0"/>
        <v>East England</v>
      </c>
      <c r="W14" s="85">
        <f t="shared" si="1"/>
        <v>148.33644824418903</v>
      </c>
      <c r="X14" s="85">
        <f t="shared" si="2"/>
        <v>51.354541443563804</v>
      </c>
      <c r="Y14" s="85"/>
      <c r="Z14" s="85"/>
      <c r="AA14" s="85"/>
      <c r="AB14" s="85">
        <v>0</v>
      </c>
      <c r="AC14" s="85"/>
      <c r="AD14" s="85"/>
      <c r="AE14" s="85"/>
    </row>
    <row r="15" spans="1:31" ht="20.100000000000001" customHeight="1" x14ac:dyDescent="0.3">
      <c r="B15" s="19" t="s">
        <v>6</v>
      </c>
      <c r="C15" s="75">
        <v>1139.919159509735</v>
      </c>
      <c r="D15" s="75">
        <v>119.78413418211861</v>
      </c>
      <c r="E15" s="75">
        <v>58.333960845118</v>
      </c>
      <c r="F15" s="2">
        <v>9.2671563019440999</v>
      </c>
      <c r="G15" s="125">
        <v>178.11809502723662</v>
      </c>
      <c r="H15" s="125"/>
      <c r="I15" s="28">
        <v>15.625502347363211</v>
      </c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85">
        <v>6</v>
      </c>
      <c r="U15" s="85">
        <v>6</v>
      </c>
      <c r="V15" s="85" t="str">
        <f t="shared" si="0"/>
        <v>South East and London</v>
      </c>
      <c r="W15" s="85">
        <f t="shared" si="1"/>
        <v>312.07552751501669</v>
      </c>
      <c r="X15" s="85">
        <f t="shared" si="2"/>
        <v>81.390770026042205</v>
      </c>
      <c r="Y15" s="85"/>
      <c r="Z15" s="85"/>
      <c r="AA15" s="85"/>
      <c r="AB15" s="85">
        <v>0</v>
      </c>
      <c r="AC15" s="85"/>
      <c r="AD15" s="85"/>
      <c r="AE15" s="85"/>
    </row>
    <row r="16" spans="1:31" ht="20.100000000000001" customHeight="1" x14ac:dyDescent="0.3">
      <c r="B16" s="62" t="s">
        <v>2</v>
      </c>
      <c r="C16" s="76">
        <v>7610.3649270528113</v>
      </c>
      <c r="D16" s="76">
        <v>1412.9203906995508</v>
      </c>
      <c r="E16" s="76">
        <v>71.048678168349895</v>
      </c>
      <c r="F16" s="27">
        <v>15.4064305506552</v>
      </c>
      <c r="G16" s="126">
        <v>1483.9690688679007</v>
      </c>
      <c r="H16" s="126"/>
      <c r="I16" s="69">
        <v>19.499315513672514</v>
      </c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85">
        <v>7</v>
      </c>
      <c r="U16" s="85">
        <v>7</v>
      </c>
      <c r="V16" s="85" t="str">
        <f t="shared" si="0"/>
        <v>South West England</v>
      </c>
      <c r="W16" s="85">
        <f t="shared" si="1"/>
        <v>256.18335103366888</v>
      </c>
      <c r="X16" s="85">
        <f t="shared" si="2"/>
        <v>97.067592382591201</v>
      </c>
      <c r="Y16" s="85"/>
      <c r="Z16" s="85"/>
      <c r="AA16" s="85"/>
      <c r="AB16" s="85">
        <v>0</v>
      </c>
      <c r="AC16" s="85"/>
      <c r="AD16" s="85"/>
      <c r="AE16" s="85"/>
    </row>
    <row r="17" spans="1:31" ht="20.100000000000001" customHeight="1" x14ac:dyDescent="0.3">
      <c r="B17" s="19" t="s">
        <v>13</v>
      </c>
      <c r="C17" s="75">
        <v>1723.6347190911879</v>
      </c>
      <c r="D17" s="75">
        <v>235.78655348563456</v>
      </c>
      <c r="E17" s="75">
        <v>10.816563160187899</v>
      </c>
      <c r="F17" s="2">
        <v>42.081871178371799</v>
      </c>
      <c r="G17" s="125">
        <v>246.60311664582247</v>
      </c>
      <c r="H17" s="125"/>
      <c r="I17" s="28">
        <v>14.307156494030687</v>
      </c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85">
        <v>8</v>
      </c>
      <c r="U17" s="85">
        <v>8</v>
      </c>
      <c r="V17" s="85" t="str">
        <f t="shared" si="0"/>
        <v>West Midlands</v>
      </c>
      <c r="W17" s="85">
        <f t="shared" si="1"/>
        <v>119.78413418211861</v>
      </c>
      <c r="X17" s="85">
        <f t="shared" si="2"/>
        <v>58.333960845118</v>
      </c>
      <c r="Y17" s="85"/>
      <c r="Z17" s="85"/>
      <c r="AA17" s="85"/>
      <c r="AB17" s="85">
        <v>0</v>
      </c>
      <c r="AC17" s="85"/>
      <c r="AD17" s="85"/>
      <c r="AE17" s="85"/>
    </row>
    <row r="18" spans="1:31" ht="20.100000000000001" customHeight="1" x14ac:dyDescent="0.3">
      <c r="B18" s="19" t="s">
        <v>14</v>
      </c>
      <c r="C18" s="75">
        <v>1120.0988777644714</v>
      </c>
      <c r="D18" s="75">
        <v>234.79101161351127</v>
      </c>
      <c r="E18" s="75">
        <v>10.8264723512637</v>
      </c>
      <c r="F18" s="2">
        <v>26.644777864578099</v>
      </c>
      <c r="G18" s="125">
        <v>245.61748396477498</v>
      </c>
      <c r="H18" s="125"/>
      <c r="I18" s="28">
        <v>21.928196594124451</v>
      </c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85">
        <v>1</v>
      </c>
      <c r="U18" s="85">
        <v>1</v>
      </c>
      <c r="V18" s="85" t="str">
        <f>INDEX(B$17:B$21,MATCH(U18,T$18:T$22,0))</f>
        <v>North Scotland</v>
      </c>
      <c r="W18" s="85">
        <f t="shared" si="1"/>
        <v>235.78655348563456</v>
      </c>
      <c r="X18" s="85">
        <f t="shared" si="2"/>
        <v>10.816563160187899</v>
      </c>
      <c r="Y18" s="85"/>
      <c r="Z18" s="85"/>
      <c r="AA18" s="85"/>
      <c r="AB18" s="85">
        <v>0</v>
      </c>
      <c r="AC18" s="85"/>
      <c r="AD18" s="85"/>
      <c r="AE18" s="85"/>
    </row>
    <row r="19" spans="1:31" ht="20.100000000000001" customHeight="1" x14ac:dyDescent="0.3">
      <c r="B19" s="19" t="s">
        <v>15</v>
      </c>
      <c r="C19" s="75">
        <v>840.57193424574018</v>
      </c>
      <c r="D19" s="75">
        <v>138.23739994759424</v>
      </c>
      <c r="E19" s="75">
        <v>16.3609461380961</v>
      </c>
      <c r="F19" s="2">
        <v>32.941834369575801</v>
      </c>
      <c r="G19" s="125">
        <v>154.59834608569034</v>
      </c>
      <c r="H19" s="125"/>
      <c r="I19" s="28">
        <v>18.392042344884395</v>
      </c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85">
        <v>2</v>
      </c>
      <c r="U19" s="85">
        <v>2</v>
      </c>
      <c r="V19" s="85" t="str">
        <f t="shared" ref="V19:V22" si="3">INDEX(B$17:B$21,MATCH(U19,T$18:T$22,0))</f>
        <v>North East Scotland</v>
      </c>
      <c r="W19" s="85">
        <f t="shared" si="1"/>
        <v>234.79101161351127</v>
      </c>
      <c r="X19" s="85">
        <f t="shared" si="2"/>
        <v>10.8264723512637</v>
      </c>
      <c r="Y19" s="85" t="str">
        <f>B22</f>
        <v>Wales</v>
      </c>
      <c r="Z19" s="86">
        <f>D22</f>
        <v>300.19649633334899</v>
      </c>
      <c r="AA19" s="86">
        <f>E22</f>
        <v>59.875205157188901</v>
      </c>
      <c r="AB19" s="85">
        <v>0</v>
      </c>
      <c r="AC19" s="85">
        <v>0</v>
      </c>
      <c r="AD19" s="85"/>
      <c r="AE19" s="85"/>
    </row>
    <row r="20" spans="1:31" ht="20.100000000000001" customHeight="1" x14ac:dyDescent="0.3">
      <c r="B20" s="19" t="s">
        <v>16</v>
      </c>
      <c r="C20" s="75">
        <v>1913.4142513195502</v>
      </c>
      <c r="D20" s="75">
        <v>428.77909717820307</v>
      </c>
      <c r="E20" s="75">
        <v>28.229809415104199</v>
      </c>
      <c r="F20" s="2">
        <v>16.086144092606101</v>
      </c>
      <c r="G20" s="125">
        <v>457.0089065933073</v>
      </c>
      <c r="H20" s="125"/>
      <c r="I20" s="28">
        <v>23.884472809698146</v>
      </c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85">
        <v>3</v>
      </c>
      <c r="U20" s="85">
        <v>3</v>
      </c>
      <c r="V20" s="85" t="str">
        <f t="shared" si="3"/>
        <v>East Scotland</v>
      </c>
      <c r="W20" s="85">
        <f t="shared" si="1"/>
        <v>138.23739994759424</v>
      </c>
      <c r="X20" s="85">
        <f t="shared" si="2"/>
        <v>16.3609461380961</v>
      </c>
      <c r="Y20" s="85" t="str">
        <f>B16</f>
        <v>Scotland</v>
      </c>
      <c r="Z20" s="86">
        <f>D16</f>
        <v>1412.9203906995508</v>
      </c>
      <c r="AA20" s="86">
        <f>E16</f>
        <v>71.048678168349895</v>
      </c>
      <c r="AB20" s="85">
        <v>0</v>
      </c>
      <c r="AC20" s="85">
        <v>0</v>
      </c>
      <c r="AD20" s="85"/>
      <c r="AE20" s="85"/>
    </row>
    <row r="21" spans="1:31" ht="20.100000000000001" customHeight="1" x14ac:dyDescent="0.3">
      <c r="B21" s="19" t="s">
        <v>17</v>
      </c>
      <c r="C21" s="75">
        <v>2012.6451446318622</v>
      </c>
      <c r="D21" s="75">
        <v>375.32632847460792</v>
      </c>
      <c r="E21" s="75">
        <v>4.8148871036979202</v>
      </c>
      <c r="F21" s="2">
        <v>33.1082339117727</v>
      </c>
      <c r="G21" s="125">
        <v>380.14121557830583</v>
      </c>
      <c r="H21" s="125"/>
      <c r="I21" s="28">
        <v>18.887642294630055</v>
      </c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85">
        <v>4</v>
      </c>
      <c r="U21" s="85">
        <v>4</v>
      </c>
      <c r="V21" s="85" t="str">
        <f t="shared" si="3"/>
        <v>South Scotland</v>
      </c>
      <c r="W21" s="85">
        <f t="shared" si="1"/>
        <v>428.77909717820307</v>
      </c>
      <c r="X21" s="85">
        <f t="shared" si="2"/>
        <v>28.229809415104199</v>
      </c>
      <c r="Y21" s="85" t="str">
        <f>B7</f>
        <v>England</v>
      </c>
      <c r="Z21" s="86">
        <f>D7</f>
        <v>1271.255806204867</v>
      </c>
      <c r="AA21" s="86">
        <f>E7</f>
        <v>415.08144026480096</v>
      </c>
      <c r="AB21" s="85">
        <v>0</v>
      </c>
      <c r="AC21" s="85">
        <v>0</v>
      </c>
      <c r="AD21" s="85"/>
      <c r="AE21" s="85"/>
    </row>
    <row r="22" spans="1:31" ht="20.100000000000001" customHeight="1" x14ac:dyDescent="0.3">
      <c r="B22" s="63" t="s">
        <v>1</v>
      </c>
      <c r="C22" s="76">
        <v>1957.0325712826234</v>
      </c>
      <c r="D22" s="76">
        <v>300.19649633334899</v>
      </c>
      <c r="E22" s="76">
        <v>59.875205157188901</v>
      </c>
      <c r="F22" s="27">
        <v>6.7727444272513297</v>
      </c>
      <c r="G22" s="126">
        <v>360.07170149053786</v>
      </c>
      <c r="H22" s="126"/>
      <c r="I22" s="69">
        <v>18.398860947651464</v>
      </c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85">
        <v>5</v>
      </c>
      <c r="U22" s="85">
        <v>5</v>
      </c>
      <c r="V22" s="85" t="str">
        <f t="shared" si="3"/>
        <v>West Scotland</v>
      </c>
      <c r="W22" s="85">
        <f t="shared" si="1"/>
        <v>375.32632847460792</v>
      </c>
      <c r="X22" s="85">
        <f t="shared" si="2"/>
        <v>4.8148871036979202</v>
      </c>
      <c r="Y22" s="86" t="str">
        <f>B6</f>
        <v>Great Britain</v>
      </c>
      <c r="Z22" s="86">
        <f>D6</f>
        <v>2984.3726932377667</v>
      </c>
      <c r="AA22" s="86">
        <f>E6</f>
        <v>546.005323590339</v>
      </c>
      <c r="AB22" s="85">
        <v>0</v>
      </c>
      <c r="AC22" s="85">
        <v>0</v>
      </c>
      <c r="AD22" s="85"/>
      <c r="AE22" s="85"/>
    </row>
    <row r="23" spans="1:31" ht="20.100000000000001" customHeight="1" x14ac:dyDescent="0.3"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</row>
    <row r="24" spans="1:31" ht="20.100000000000001" customHeight="1" x14ac:dyDescent="0.3">
      <c r="A24" s="3"/>
    </row>
    <row r="25" spans="1:31" ht="20.100000000000001" customHeight="1" x14ac:dyDescent="0.3">
      <c r="B25" s="22"/>
      <c r="C25" s="22"/>
    </row>
    <row r="26" spans="1:31" ht="20.100000000000001" customHeight="1" x14ac:dyDescent="0.3">
      <c r="A26" s="15" t="s">
        <v>92</v>
      </c>
    </row>
  </sheetData>
  <mergeCells count="21">
    <mergeCell ref="G18:H18"/>
    <mergeCell ref="G19:H19"/>
    <mergeCell ref="G22:H22"/>
    <mergeCell ref="G20:H20"/>
    <mergeCell ref="G21:H21"/>
    <mergeCell ref="G15:H15"/>
    <mergeCell ref="G16:H16"/>
    <mergeCell ref="G17:H17"/>
    <mergeCell ref="G12:H12"/>
    <mergeCell ref="G13:H13"/>
    <mergeCell ref="G14:H14"/>
    <mergeCell ref="G10:H10"/>
    <mergeCell ref="G11:H11"/>
    <mergeCell ref="G6:H6"/>
    <mergeCell ref="G7:H7"/>
    <mergeCell ref="G8:H8"/>
    <mergeCell ref="G4:H4"/>
    <mergeCell ref="G5:H5"/>
    <mergeCell ref="B4:B5"/>
    <mergeCell ref="E4:F4"/>
    <mergeCell ref="G9:H9"/>
  </mergeCells>
  <conditionalFormatting sqref="D6:D7 D16:D22">
    <cfRule type="cellIs" dxfId="1222" priority="51" operator="between">
      <formula>0.001</formula>
      <formula>0.1</formula>
    </cfRule>
  </conditionalFormatting>
  <conditionalFormatting sqref="D8:D15">
    <cfRule type="cellIs" dxfId="1221" priority="50" operator="between">
      <formula>0.001</formula>
      <formula>0.1</formula>
    </cfRule>
  </conditionalFormatting>
  <conditionalFormatting sqref="G8:G15">
    <cfRule type="cellIs" dxfId="1220" priority="41" operator="between">
      <formula>0.001</formula>
      <formula>0.1</formula>
    </cfRule>
  </conditionalFormatting>
  <conditionalFormatting sqref="F6">
    <cfRule type="cellIs" dxfId="1219" priority="10" operator="between">
      <formula>0.001</formula>
      <formula>0.1</formula>
    </cfRule>
  </conditionalFormatting>
  <conditionalFormatting sqref="G17:G21">
    <cfRule type="cellIs" dxfId="1218" priority="39" operator="between">
      <formula>0.001</formula>
      <formula>0.1</formula>
    </cfRule>
  </conditionalFormatting>
  <conditionalFormatting sqref="F16">
    <cfRule type="cellIs" dxfId="1217" priority="9" operator="between">
      <formula>0.001</formula>
      <formula>0.1</formula>
    </cfRule>
  </conditionalFormatting>
  <conditionalFormatting sqref="F8:F15">
    <cfRule type="cellIs" dxfId="1216" priority="11" operator="between">
      <formula>0.001</formula>
      <formula>0.1</formula>
    </cfRule>
  </conditionalFormatting>
  <conditionalFormatting sqref="C22">
    <cfRule type="cellIs" dxfId="1215" priority="15" operator="between">
      <formula>0.001</formula>
      <formula>0.1</formula>
    </cfRule>
  </conditionalFormatting>
  <conditionalFormatting sqref="E6:E7 E16:E22">
    <cfRule type="cellIs" dxfId="1214" priority="14" operator="between">
      <formula>0.001</formula>
      <formula>0.1</formula>
    </cfRule>
  </conditionalFormatting>
  <conditionalFormatting sqref="E8:E15">
    <cfRule type="cellIs" dxfId="1213" priority="13" operator="between">
      <formula>0.001</formula>
      <formula>0.1</formula>
    </cfRule>
  </conditionalFormatting>
  <conditionalFormatting sqref="F7">
    <cfRule type="cellIs" dxfId="1212" priority="12" operator="between">
      <formula>0.001</formula>
      <formula>0.1</formula>
    </cfRule>
  </conditionalFormatting>
  <conditionalFormatting sqref="C6:C7 C16">
    <cfRule type="cellIs" dxfId="1211" priority="18" operator="between">
      <formula>0.001</formula>
      <formula>0.1</formula>
    </cfRule>
  </conditionalFormatting>
  <conditionalFormatting sqref="C8:C15">
    <cfRule type="cellIs" dxfId="1210" priority="17" operator="between">
      <formula>0.001</formula>
      <formula>0.1</formula>
    </cfRule>
  </conditionalFormatting>
  <conditionalFormatting sqref="C17:C21">
    <cfRule type="cellIs" dxfId="1209" priority="16" operator="between">
      <formula>0.001</formula>
      <formula>0.1</formula>
    </cfRule>
  </conditionalFormatting>
  <conditionalFormatting sqref="F8:F15 F17:F21">
    <cfRule type="expression" dxfId="1208" priority="3">
      <formula>IF(F8&gt;=25,1,0)</formula>
    </cfRule>
  </conditionalFormatting>
  <conditionalFormatting sqref="F22">
    <cfRule type="cellIs" dxfId="1207" priority="8" operator="between">
      <formula>0.001</formula>
      <formula>0.1</formula>
    </cfRule>
  </conditionalFormatting>
  <conditionalFormatting sqref="F17:F21">
    <cfRule type="cellIs" dxfId="1206" priority="7" operator="between">
      <formula>0.001</formula>
      <formula>0.1</formula>
    </cfRule>
  </conditionalFormatting>
  <conditionalFormatting sqref="E6:E7 E16 E22">
    <cfRule type="expression" dxfId="1205" priority="6">
      <formula>IF(F6&gt;=25,1,0)</formula>
    </cfRule>
  </conditionalFormatting>
  <conditionalFormatting sqref="E8:E15 E17:E21">
    <cfRule type="expression" dxfId="1204" priority="5">
      <formula>IF(F8&gt;=25,1,0)</formula>
    </cfRule>
  </conditionalFormatting>
  <conditionalFormatting sqref="F6:F7 F16 F22">
    <cfRule type="expression" dxfId="1203" priority="4">
      <formula>IF(F6&gt;=25,1,0)</formula>
    </cfRule>
  </conditionalFormatting>
  <conditionalFormatting sqref="I8:S15">
    <cfRule type="cellIs" dxfId="1202" priority="1" operator="between">
      <formula>0.001</formula>
      <formula>0.1</formula>
    </cfRule>
  </conditionalFormatting>
  <conditionalFormatting sqref="I6:S7 I16:S22">
    <cfRule type="cellIs" dxfId="1201" priority="2" operator="between">
      <formula>0.001</formula>
      <formula>0.1</formula>
    </cfRule>
  </conditionalFormatting>
  <hyperlinks>
    <hyperlink ref="A26" location="Index!A1" display="Return to Index tab"/>
  </hyperlink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AE25"/>
  <sheetViews>
    <sheetView showGridLines="0" zoomScale="70" zoomScaleNormal="70" workbookViewId="0">
      <selection activeCell="A2" sqref="A2"/>
    </sheetView>
  </sheetViews>
  <sheetFormatPr defaultColWidth="9.140625" defaultRowHeight="20.100000000000001" customHeight="1" x14ac:dyDescent="0.2"/>
  <cols>
    <col min="1" max="1" width="15.7109375" style="1" customWidth="1"/>
    <col min="2" max="2" width="34.7109375" style="1" customWidth="1"/>
    <col min="3" max="5" width="14.7109375" style="1" customWidth="1"/>
    <col min="6" max="6" width="14" style="1" bestFit="1" customWidth="1"/>
    <col min="7" max="8" width="8.28515625" style="1" customWidth="1"/>
    <col min="9" max="9" width="20.7109375" style="1" customWidth="1"/>
    <col min="10" max="21" width="11.7109375" style="1" customWidth="1"/>
    <col min="22" max="23" width="9.140625" style="1"/>
    <col min="24" max="24" width="10.140625" style="1" bestFit="1" customWidth="1"/>
    <col min="25" max="25" width="9.140625" style="1"/>
    <col min="26" max="27" width="10.140625" style="1" bestFit="1" customWidth="1"/>
    <col min="28" max="16384" width="9.140625" style="1"/>
  </cols>
  <sheetData>
    <row r="1" spans="1:31" ht="20.100000000000001" customHeight="1" x14ac:dyDescent="0.3">
      <c r="A1" s="16"/>
    </row>
    <row r="2" spans="1:31" ht="20.100000000000001" customHeight="1" x14ac:dyDescent="0.3">
      <c r="A2" s="4" t="s">
        <v>41</v>
      </c>
      <c r="B2" s="3" t="s">
        <v>161</v>
      </c>
      <c r="C2" s="3"/>
    </row>
    <row r="4" spans="1:31" ht="65.099999999999994" customHeight="1" x14ac:dyDescent="0.2">
      <c r="B4" s="120" t="s">
        <v>39</v>
      </c>
      <c r="C4" s="72" t="s">
        <v>139</v>
      </c>
      <c r="D4" s="72" t="s">
        <v>27</v>
      </c>
      <c r="E4" s="120" t="s">
        <v>140</v>
      </c>
      <c r="F4" s="120"/>
      <c r="G4" s="120" t="s">
        <v>145</v>
      </c>
      <c r="H4" s="120"/>
      <c r="I4" s="73" t="s">
        <v>145</v>
      </c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 t="str">
        <f>D4</f>
        <v>NFI woodland</v>
      </c>
      <c r="Y4" s="85" t="str">
        <f>E4</f>
        <v>Tree cover outside woodland</v>
      </c>
      <c r="Z4" s="85"/>
      <c r="AA4" s="85" t="str">
        <f>D4</f>
        <v>NFI woodland</v>
      </c>
      <c r="AB4" s="85" t="str">
        <f>E4</f>
        <v>Tree cover outside woodland</v>
      </c>
      <c r="AC4" s="85"/>
      <c r="AD4" s="85"/>
      <c r="AE4" s="85"/>
    </row>
    <row r="5" spans="1:31" ht="20.100000000000001" customHeight="1" x14ac:dyDescent="0.2">
      <c r="B5" s="120"/>
      <c r="C5" s="74" t="s">
        <v>34</v>
      </c>
      <c r="D5" s="74" t="s">
        <v>34</v>
      </c>
      <c r="E5" s="74" t="s">
        <v>34</v>
      </c>
      <c r="F5" s="74" t="s">
        <v>35</v>
      </c>
      <c r="G5" s="121" t="s">
        <v>34</v>
      </c>
      <c r="H5" s="121"/>
      <c r="I5" s="84" t="s">
        <v>60</v>
      </c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</row>
    <row r="6" spans="1:31" ht="20.100000000000001" customHeight="1" x14ac:dyDescent="0.3">
      <c r="B6" s="60" t="s">
        <v>3</v>
      </c>
      <c r="C6" s="76">
        <v>1736.1822939069734</v>
      </c>
      <c r="D6" s="76">
        <v>90.221953350992052</v>
      </c>
      <c r="E6" s="76">
        <v>196.260632863257</v>
      </c>
      <c r="F6" s="58">
        <v>10.305767550768399</v>
      </c>
      <c r="G6" s="126">
        <v>286.48258621424907</v>
      </c>
      <c r="H6" s="126"/>
      <c r="I6" s="69">
        <v>16.500720415110923</v>
      </c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</row>
    <row r="7" spans="1:31" ht="20.100000000000001" customHeight="1" x14ac:dyDescent="0.3">
      <c r="B7" s="61" t="s">
        <v>0</v>
      </c>
      <c r="C7" s="76">
        <v>1438.9297022424078</v>
      </c>
      <c r="D7" s="76">
        <v>65.120974978960177</v>
      </c>
      <c r="E7" s="76">
        <v>149.963299694911</v>
      </c>
      <c r="F7" s="58">
        <v>10.682984870344001</v>
      </c>
      <c r="G7" s="126">
        <v>215.08427467387116</v>
      </c>
      <c r="H7" s="126"/>
      <c r="I7" s="69">
        <v>14.947517890463089</v>
      </c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</row>
    <row r="8" spans="1:31" ht="20.100000000000001" customHeight="1" x14ac:dyDescent="0.3">
      <c r="B8" s="19" t="s">
        <v>7</v>
      </c>
      <c r="C8" s="75">
        <v>180.86017607630896</v>
      </c>
      <c r="D8" s="75">
        <v>8.5561068237299907</v>
      </c>
      <c r="E8" s="75">
        <v>15.573579283160299</v>
      </c>
      <c r="F8" s="59">
        <v>13.8013732101049</v>
      </c>
      <c r="G8" s="125">
        <v>24.12968610689029</v>
      </c>
      <c r="H8" s="125"/>
      <c r="I8" s="28">
        <v>13.341624801199703</v>
      </c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</row>
    <row r="9" spans="1:31" ht="20.100000000000001" customHeight="1" x14ac:dyDescent="0.3">
      <c r="B9" s="19" t="s">
        <v>8</v>
      </c>
      <c r="C9" s="75">
        <v>69.402261887932198</v>
      </c>
      <c r="D9" s="75">
        <v>2.638623863386611</v>
      </c>
      <c r="E9" s="75">
        <v>5.21539298276564</v>
      </c>
      <c r="F9" s="59">
        <v>15.1011246652092</v>
      </c>
      <c r="G9" s="125">
        <v>7.854016846152251</v>
      </c>
      <c r="H9" s="125"/>
      <c r="I9" s="28">
        <v>11.316658322800173</v>
      </c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</row>
    <row r="10" spans="1:31" ht="20.100000000000001" customHeight="1" x14ac:dyDescent="0.3">
      <c r="B10" s="19" t="s">
        <v>24</v>
      </c>
      <c r="C10" s="75">
        <v>144.98269464306426</v>
      </c>
      <c r="D10" s="75">
        <v>5.4122354904709802</v>
      </c>
      <c r="E10" s="75">
        <v>10.8464060676722</v>
      </c>
      <c r="F10" s="59">
        <v>15.0875910925577</v>
      </c>
      <c r="G10" s="125">
        <v>16.258641558143182</v>
      </c>
      <c r="H10" s="125"/>
      <c r="I10" s="28">
        <v>11.214194630725169</v>
      </c>
      <c r="J10" s="85">
        <v>1</v>
      </c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>
        <v>1</v>
      </c>
      <c r="W10" s="85" t="str">
        <f>INDEX(B$8:B$15,MATCH(V10,J$10:J$17,0))</f>
        <v>North West England</v>
      </c>
      <c r="X10" s="85">
        <f>VLOOKUP($W10,B$8:D$21,3,FALSE)</f>
        <v>8.5561068237299907</v>
      </c>
      <c r="Y10" s="85">
        <f>VLOOKUP($W10,B$8:E$21,4,FALSE)</f>
        <v>15.573579283160299</v>
      </c>
      <c r="Z10" s="85"/>
      <c r="AA10" s="85"/>
      <c r="AB10" s="85"/>
      <c r="AC10" s="85">
        <v>0</v>
      </c>
      <c r="AD10" s="85"/>
      <c r="AE10" s="85"/>
    </row>
    <row r="11" spans="1:31" ht="20.100000000000001" customHeight="1" x14ac:dyDescent="0.3">
      <c r="B11" s="19" t="s">
        <v>9</v>
      </c>
      <c r="C11" s="75">
        <v>142.84885206504211</v>
      </c>
      <c r="D11" s="75">
        <v>3.7190572572035472</v>
      </c>
      <c r="E11" s="75">
        <v>15.1269455368412</v>
      </c>
      <c r="F11" s="59">
        <v>12.4586813976579</v>
      </c>
      <c r="G11" s="125">
        <v>18.846002794044747</v>
      </c>
      <c r="H11" s="125"/>
      <c r="I11" s="28">
        <v>13.192967616893247</v>
      </c>
      <c r="J11" s="85">
        <v>2</v>
      </c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>
        <v>2</v>
      </c>
      <c r="W11" s="85" t="str">
        <f t="shared" ref="W11:W17" si="0">INDEX(B$8:B$15,MATCH(V11,J$10:J$17,0))</f>
        <v>North East England</v>
      </c>
      <c r="X11" s="85">
        <f t="shared" ref="X11:X22" si="1">VLOOKUP($W11,B$8:D$21,3,FALSE)</f>
        <v>2.638623863386611</v>
      </c>
      <c r="Y11" s="85">
        <f t="shared" ref="Y11:Y22" si="2">VLOOKUP($W11,B$8:E$21,4,FALSE)</f>
        <v>5.21539298276564</v>
      </c>
      <c r="Z11" s="85"/>
      <c r="AA11" s="85"/>
      <c r="AB11" s="85"/>
      <c r="AC11" s="85">
        <v>0</v>
      </c>
      <c r="AD11" s="85"/>
      <c r="AE11" s="85"/>
    </row>
    <row r="12" spans="1:31" ht="20.100000000000001" customHeight="1" x14ac:dyDescent="0.3">
      <c r="B12" s="19" t="s">
        <v>18</v>
      </c>
      <c r="C12" s="75">
        <v>195.69973559007204</v>
      </c>
      <c r="D12" s="75">
        <v>8.0431561408618037</v>
      </c>
      <c r="E12" s="75">
        <v>29.068569881537901</v>
      </c>
      <c r="F12" s="59">
        <v>10.662358349208299</v>
      </c>
      <c r="G12" s="125">
        <v>37.111726022399708</v>
      </c>
      <c r="H12" s="125"/>
      <c r="I12" s="28">
        <v>18.963605602481156</v>
      </c>
      <c r="J12" s="85">
        <v>3</v>
      </c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>
        <v>3</v>
      </c>
      <c r="W12" s="85" t="str">
        <f t="shared" si="0"/>
        <v>Yorkshire and the Humber</v>
      </c>
      <c r="X12" s="85">
        <f t="shared" si="1"/>
        <v>5.4122354904709802</v>
      </c>
      <c r="Y12" s="85">
        <f t="shared" si="2"/>
        <v>10.8464060676722</v>
      </c>
      <c r="Z12" s="85"/>
      <c r="AA12" s="85"/>
      <c r="AB12" s="85"/>
      <c r="AC12" s="85">
        <v>0</v>
      </c>
      <c r="AD12" s="85"/>
      <c r="AE12" s="85"/>
    </row>
    <row r="13" spans="1:31" ht="20.100000000000001" customHeight="1" x14ac:dyDescent="0.3">
      <c r="B13" s="19" t="s">
        <v>12</v>
      </c>
      <c r="C13" s="75">
        <v>361.13073718516961</v>
      </c>
      <c r="D13" s="75">
        <v>20.809778556610098</v>
      </c>
      <c r="E13" s="75">
        <v>42.372643003256094</v>
      </c>
      <c r="F13" s="59">
        <v>13.1234789334887</v>
      </c>
      <c r="G13" s="125">
        <v>63.182421559866192</v>
      </c>
      <c r="H13" s="125"/>
      <c r="I13" s="28">
        <v>17.495719708696363</v>
      </c>
      <c r="J13" s="85">
        <v>4</v>
      </c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>
        <v>4</v>
      </c>
      <c r="W13" s="85" t="str">
        <f t="shared" si="0"/>
        <v>East Midlands</v>
      </c>
      <c r="X13" s="85">
        <f t="shared" si="1"/>
        <v>3.7190572572035472</v>
      </c>
      <c r="Y13" s="85">
        <f t="shared" si="2"/>
        <v>15.1269455368412</v>
      </c>
      <c r="Z13" s="85"/>
      <c r="AA13" s="85"/>
      <c r="AB13" s="85"/>
      <c r="AC13" s="85">
        <v>0</v>
      </c>
      <c r="AD13" s="85"/>
      <c r="AE13" s="85"/>
    </row>
    <row r="14" spans="1:31" ht="20.100000000000001" customHeight="1" x14ac:dyDescent="0.3">
      <c r="B14" s="19" t="s">
        <v>5</v>
      </c>
      <c r="C14" s="75">
        <v>184.0975643045534</v>
      </c>
      <c r="D14" s="75">
        <v>9.5512948490718106</v>
      </c>
      <c r="E14" s="75">
        <v>15.908530517964401</v>
      </c>
      <c r="F14" s="59">
        <v>17.504975531948798</v>
      </c>
      <c r="G14" s="125">
        <v>25.45982536703621</v>
      </c>
      <c r="H14" s="125"/>
      <c r="I14" s="28">
        <v>13.829528632392936</v>
      </c>
      <c r="J14" s="85">
        <v>5</v>
      </c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>
        <v>5</v>
      </c>
      <c r="W14" s="85" t="str">
        <f t="shared" si="0"/>
        <v>East England</v>
      </c>
      <c r="X14" s="85">
        <f t="shared" si="1"/>
        <v>8.0431561408618037</v>
      </c>
      <c r="Y14" s="85">
        <f t="shared" si="2"/>
        <v>29.068569881537901</v>
      </c>
      <c r="Z14" s="85"/>
      <c r="AA14" s="85"/>
      <c r="AB14" s="85"/>
      <c r="AC14" s="85">
        <v>0</v>
      </c>
      <c r="AD14" s="85"/>
      <c r="AE14" s="85"/>
    </row>
    <row r="15" spans="1:31" ht="20.100000000000001" customHeight="1" x14ac:dyDescent="0.3">
      <c r="B15" s="19" t="s">
        <v>6</v>
      </c>
      <c r="C15" s="75">
        <v>159.90768049026522</v>
      </c>
      <c r="D15" s="75">
        <v>6.3907219976253353</v>
      </c>
      <c r="E15" s="75">
        <v>15.851232421713499</v>
      </c>
      <c r="F15" s="59">
        <v>12.4957508986534</v>
      </c>
      <c r="G15" s="125">
        <v>22.241954419338835</v>
      </c>
      <c r="H15" s="125"/>
      <c r="I15" s="28">
        <v>13.909247105046258</v>
      </c>
      <c r="J15" s="85">
        <v>6</v>
      </c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>
        <v>6</v>
      </c>
      <c r="W15" s="85" t="str">
        <f t="shared" si="0"/>
        <v>South East and London</v>
      </c>
      <c r="X15" s="85">
        <f t="shared" si="1"/>
        <v>20.809778556610098</v>
      </c>
      <c r="Y15" s="85">
        <f t="shared" si="2"/>
        <v>42.372643003256094</v>
      </c>
      <c r="Z15" s="85"/>
      <c r="AA15" s="85"/>
      <c r="AB15" s="85"/>
      <c r="AC15" s="85">
        <v>0</v>
      </c>
      <c r="AD15" s="85"/>
      <c r="AE15" s="85"/>
    </row>
    <row r="16" spans="1:31" ht="20.100000000000001" customHeight="1" x14ac:dyDescent="0.3">
      <c r="B16" s="62" t="s">
        <v>2</v>
      </c>
      <c r="C16" s="76">
        <v>180.66963294718892</v>
      </c>
      <c r="D16" s="76">
        <v>16.037086004015599</v>
      </c>
      <c r="E16" s="76">
        <v>13.480162125728601</v>
      </c>
      <c r="F16" s="58">
        <v>18.161183037871602</v>
      </c>
      <c r="G16" s="126">
        <v>29.5172481297442</v>
      </c>
      <c r="H16" s="126"/>
      <c r="I16" s="69">
        <v>16.337691978580768</v>
      </c>
      <c r="J16" s="85">
        <v>7</v>
      </c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>
        <v>7</v>
      </c>
      <c r="W16" s="85" t="str">
        <f t="shared" si="0"/>
        <v>South West England</v>
      </c>
      <c r="X16" s="85">
        <f t="shared" si="1"/>
        <v>9.5512948490718106</v>
      </c>
      <c r="Y16" s="85">
        <f t="shared" si="2"/>
        <v>15.908530517964401</v>
      </c>
      <c r="Z16" s="85"/>
      <c r="AA16" s="85"/>
      <c r="AB16" s="85"/>
      <c r="AC16" s="85">
        <v>0</v>
      </c>
      <c r="AD16" s="85"/>
      <c r="AE16" s="85"/>
    </row>
    <row r="17" spans="1:31" ht="20.100000000000001" customHeight="1" x14ac:dyDescent="0.3">
      <c r="B17" s="19" t="s">
        <v>13</v>
      </c>
      <c r="C17" s="75">
        <v>20.77044073855599</v>
      </c>
      <c r="D17" s="75">
        <v>1.613</v>
      </c>
      <c r="E17" s="75">
        <v>0</v>
      </c>
      <c r="F17" s="59">
        <v>0</v>
      </c>
      <c r="G17" s="125">
        <v>1.613</v>
      </c>
      <c r="H17" s="125"/>
      <c r="I17" s="28">
        <v>7.7658438754542267</v>
      </c>
      <c r="J17" s="85">
        <v>8</v>
      </c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>
        <v>8</v>
      </c>
      <c r="W17" s="85" t="str">
        <f t="shared" si="0"/>
        <v>West Midlands</v>
      </c>
      <c r="X17" s="85">
        <f t="shared" si="1"/>
        <v>6.3907219976253353</v>
      </c>
      <c r="Y17" s="85">
        <f t="shared" si="2"/>
        <v>15.851232421713499</v>
      </c>
      <c r="Z17" s="85"/>
      <c r="AA17" s="85"/>
      <c r="AB17" s="85"/>
      <c r="AC17" s="85">
        <v>0</v>
      </c>
      <c r="AD17" s="85"/>
      <c r="AE17" s="85"/>
    </row>
    <row r="18" spans="1:31" ht="20.100000000000001" customHeight="1" x14ac:dyDescent="0.3">
      <c r="B18" s="19" t="s">
        <v>14</v>
      </c>
      <c r="C18" s="75">
        <v>21.880014299374171</v>
      </c>
      <c r="D18" s="75">
        <v>2.1142142198672174</v>
      </c>
      <c r="E18" s="75">
        <v>2.1265717838560301</v>
      </c>
      <c r="F18" s="59">
        <v>43.469641830567504</v>
      </c>
      <c r="G18" s="125">
        <v>4.2407860037232474</v>
      </c>
      <c r="H18" s="125"/>
      <c r="I18" s="28">
        <v>19.382007459860507</v>
      </c>
      <c r="J18" s="85">
        <v>1</v>
      </c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>
        <v>1</v>
      </c>
      <c r="W18" s="85" t="str">
        <f>INDEX(B$17:B$21,MATCH(V18,J$18:J$22,0))</f>
        <v>North Scotland</v>
      </c>
      <c r="X18" s="85">
        <f t="shared" si="1"/>
        <v>1.613</v>
      </c>
      <c r="Y18" s="85">
        <f t="shared" si="2"/>
        <v>0</v>
      </c>
      <c r="Z18" s="85"/>
      <c r="AA18" s="85"/>
      <c r="AB18" s="85"/>
      <c r="AC18" s="85">
        <v>0</v>
      </c>
      <c r="AD18" s="85"/>
      <c r="AE18" s="85"/>
    </row>
    <row r="19" spans="1:31" ht="20.100000000000001" customHeight="1" x14ac:dyDescent="0.3">
      <c r="B19" s="19" t="s">
        <v>15</v>
      </c>
      <c r="C19" s="75">
        <v>26.187854869973215</v>
      </c>
      <c r="D19" s="75">
        <v>1.9502657491690709</v>
      </c>
      <c r="E19" s="75">
        <v>3.19157403400086</v>
      </c>
      <c r="F19" s="59">
        <v>29.075124693193999</v>
      </c>
      <c r="G19" s="125">
        <v>5.1418397831699307</v>
      </c>
      <c r="H19" s="125"/>
      <c r="I19" s="28">
        <v>19.634444320468276</v>
      </c>
      <c r="J19" s="85">
        <v>2</v>
      </c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>
        <v>2</v>
      </c>
      <c r="W19" s="85" t="str">
        <f t="shared" ref="W19:W22" si="3">INDEX(B$17:B$21,MATCH(V19,J$18:J$22,0))</f>
        <v>North East Scotland</v>
      </c>
      <c r="X19" s="85">
        <f t="shared" si="1"/>
        <v>2.1142142198672174</v>
      </c>
      <c r="Y19" s="85">
        <f t="shared" si="2"/>
        <v>2.1265717838560301</v>
      </c>
      <c r="Z19" s="85" t="str">
        <f>B22</f>
        <v>Wales</v>
      </c>
      <c r="AA19" s="86">
        <f>D22</f>
        <v>9.0628923680162732</v>
      </c>
      <c r="AB19" s="86">
        <f>E22</f>
        <v>32.817171042617304</v>
      </c>
      <c r="AC19" s="85">
        <v>0</v>
      </c>
      <c r="AD19" s="85">
        <v>0</v>
      </c>
      <c r="AE19" s="85"/>
    </row>
    <row r="20" spans="1:31" ht="20.100000000000001" customHeight="1" x14ac:dyDescent="0.3">
      <c r="B20" s="19" t="s">
        <v>16</v>
      </c>
      <c r="C20" s="75">
        <v>83.961110621140236</v>
      </c>
      <c r="D20" s="75">
        <v>6.3898200178844125</v>
      </c>
      <c r="E20" s="75">
        <v>6.0381418427673701</v>
      </c>
      <c r="F20" s="59">
        <v>24.2620884709801</v>
      </c>
      <c r="G20" s="125">
        <v>12.427961860651783</v>
      </c>
      <c r="H20" s="125"/>
      <c r="I20" s="28">
        <v>14.802045576470251</v>
      </c>
      <c r="J20" s="85">
        <v>3</v>
      </c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>
        <v>3</v>
      </c>
      <c r="W20" s="85" t="str">
        <f t="shared" si="3"/>
        <v>East Scotland</v>
      </c>
      <c r="X20" s="85">
        <f t="shared" si="1"/>
        <v>1.9502657491690709</v>
      </c>
      <c r="Y20" s="85">
        <f t="shared" si="2"/>
        <v>3.19157403400086</v>
      </c>
      <c r="Z20" s="85" t="str">
        <f>B16</f>
        <v>Scotland</v>
      </c>
      <c r="AA20" s="86">
        <f>D16</f>
        <v>16.037086004015599</v>
      </c>
      <c r="AB20" s="86">
        <f>E16</f>
        <v>13.480162125728601</v>
      </c>
      <c r="AC20" s="85">
        <v>0</v>
      </c>
      <c r="AD20" s="85">
        <v>0</v>
      </c>
      <c r="AE20" s="85"/>
    </row>
    <row r="21" spans="1:31" ht="20.100000000000001" customHeight="1" x14ac:dyDescent="0.3">
      <c r="B21" s="19" t="s">
        <v>17</v>
      </c>
      <c r="C21" s="75">
        <v>27.870212418145289</v>
      </c>
      <c r="D21" s="75">
        <v>3.9697860170948989</v>
      </c>
      <c r="E21" s="75">
        <v>2.12387446510435</v>
      </c>
      <c r="F21" s="59">
        <v>50.557878304933801</v>
      </c>
      <c r="G21" s="125">
        <v>6.0936604821992493</v>
      </c>
      <c r="H21" s="125"/>
      <c r="I21" s="28">
        <v>21.864420660934346</v>
      </c>
      <c r="J21" s="85">
        <v>4</v>
      </c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>
        <v>4</v>
      </c>
      <c r="W21" s="85" t="str">
        <f t="shared" si="3"/>
        <v>South Scotland</v>
      </c>
      <c r="X21" s="85">
        <f t="shared" si="1"/>
        <v>6.3898200178844125</v>
      </c>
      <c r="Y21" s="85">
        <f t="shared" si="2"/>
        <v>6.0381418427673701</v>
      </c>
      <c r="Z21" s="85" t="str">
        <f>B7</f>
        <v>England</v>
      </c>
      <c r="AA21" s="86">
        <f>D7</f>
        <v>65.120974978960177</v>
      </c>
      <c r="AB21" s="86">
        <f>E7</f>
        <v>149.963299694911</v>
      </c>
      <c r="AC21" s="85">
        <v>0</v>
      </c>
      <c r="AD21" s="85">
        <v>0</v>
      </c>
      <c r="AE21" s="85"/>
    </row>
    <row r="22" spans="1:31" ht="20.100000000000001" customHeight="1" x14ac:dyDescent="0.3">
      <c r="B22" s="63" t="s">
        <v>1</v>
      </c>
      <c r="C22" s="76">
        <v>116.58295871737675</v>
      </c>
      <c r="D22" s="76">
        <v>9.0628923680162732</v>
      </c>
      <c r="E22" s="76">
        <v>32.817171042617304</v>
      </c>
      <c r="F22" s="58">
        <v>13.716840407191899</v>
      </c>
      <c r="G22" s="126">
        <v>41.880063410633575</v>
      </c>
      <c r="H22" s="126"/>
      <c r="I22" s="69">
        <v>35.922971823146334</v>
      </c>
      <c r="J22" s="85">
        <v>5</v>
      </c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>
        <v>5</v>
      </c>
      <c r="W22" s="85" t="str">
        <f t="shared" si="3"/>
        <v>West Scotland</v>
      </c>
      <c r="X22" s="85">
        <f t="shared" si="1"/>
        <v>3.9697860170948989</v>
      </c>
      <c r="Y22" s="85">
        <f t="shared" si="2"/>
        <v>2.12387446510435</v>
      </c>
      <c r="Z22" s="86" t="str">
        <f>B6</f>
        <v>Great Britain</v>
      </c>
      <c r="AA22" s="86">
        <f>D6</f>
        <v>90.221953350992052</v>
      </c>
      <c r="AB22" s="86">
        <f>E6</f>
        <v>196.260632863257</v>
      </c>
      <c r="AC22" s="85">
        <v>0</v>
      </c>
      <c r="AD22" s="85">
        <v>0</v>
      </c>
      <c r="AE22" s="85"/>
    </row>
    <row r="23" spans="1:31" ht="20.100000000000001" customHeight="1" x14ac:dyDescent="0.3"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</row>
    <row r="24" spans="1:31" ht="20.100000000000001" customHeight="1" x14ac:dyDescent="0.3">
      <c r="A24" s="3"/>
    </row>
    <row r="25" spans="1:31" ht="20.100000000000001" customHeight="1" x14ac:dyDescent="0.3">
      <c r="A25" s="15" t="s">
        <v>92</v>
      </c>
      <c r="B25" s="22"/>
      <c r="C25" s="22"/>
    </row>
  </sheetData>
  <mergeCells count="21">
    <mergeCell ref="G18:H18"/>
    <mergeCell ref="G19:H19"/>
    <mergeCell ref="G22:H22"/>
    <mergeCell ref="G20:H20"/>
    <mergeCell ref="G21:H21"/>
    <mergeCell ref="G15:H15"/>
    <mergeCell ref="G16:H16"/>
    <mergeCell ref="G17:H17"/>
    <mergeCell ref="G12:H12"/>
    <mergeCell ref="G13:H13"/>
    <mergeCell ref="G14:H14"/>
    <mergeCell ref="G10:H10"/>
    <mergeCell ref="G11:H11"/>
    <mergeCell ref="G6:H6"/>
    <mergeCell ref="G7:H7"/>
    <mergeCell ref="G8:H8"/>
    <mergeCell ref="G4:H4"/>
    <mergeCell ref="G5:H5"/>
    <mergeCell ref="B4:B5"/>
    <mergeCell ref="E4:F4"/>
    <mergeCell ref="G9:H9"/>
  </mergeCells>
  <conditionalFormatting sqref="D6:D7 D16:D22">
    <cfRule type="cellIs" dxfId="1200" priority="45" operator="between">
      <formula>0.001</formula>
      <formula>0.1</formula>
    </cfRule>
  </conditionalFormatting>
  <conditionalFormatting sqref="D8:D15">
    <cfRule type="cellIs" dxfId="1199" priority="44" operator="between">
      <formula>0.001</formula>
      <formula>0.1</formula>
    </cfRule>
  </conditionalFormatting>
  <conditionalFormatting sqref="G8:G15">
    <cfRule type="cellIs" dxfId="1198" priority="42" operator="between">
      <formula>0.001</formula>
      <formula>0.1</formula>
    </cfRule>
  </conditionalFormatting>
  <conditionalFormatting sqref="G17:G21">
    <cfRule type="cellIs" dxfId="1197" priority="41" operator="between">
      <formula>0.001</formula>
      <formula>0.1</formula>
    </cfRule>
  </conditionalFormatting>
  <conditionalFormatting sqref="E6:E7 E16:E22">
    <cfRule type="cellIs" dxfId="1196" priority="16" operator="between">
      <formula>0.001</formula>
      <formula>0.1</formula>
    </cfRule>
  </conditionalFormatting>
  <conditionalFormatting sqref="E8:E15">
    <cfRule type="cellIs" dxfId="1195" priority="15" operator="between">
      <formula>0.001</formula>
      <formula>0.1</formula>
    </cfRule>
  </conditionalFormatting>
  <conditionalFormatting sqref="F7">
    <cfRule type="cellIs" dxfId="1194" priority="14" operator="between">
      <formula>0.001</formula>
      <formula>0.1</formula>
    </cfRule>
  </conditionalFormatting>
  <conditionalFormatting sqref="F8:F15">
    <cfRule type="cellIs" dxfId="1193" priority="13" operator="between">
      <formula>0.001</formula>
      <formula>0.1</formula>
    </cfRule>
  </conditionalFormatting>
  <conditionalFormatting sqref="F8:F15 F17:F21">
    <cfRule type="expression" dxfId="1192" priority="5">
      <formula>IF(F8&gt;=25,1,0)</formula>
    </cfRule>
  </conditionalFormatting>
  <conditionalFormatting sqref="F22">
    <cfRule type="cellIs" dxfId="1191" priority="10" operator="between">
      <formula>0.001</formula>
      <formula>0.1</formula>
    </cfRule>
  </conditionalFormatting>
  <conditionalFormatting sqref="F17:F21">
    <cfRule type="cellIs" dxfId="1190" priority="9" operator="between">
      <formula>0.001</formula>
      <formula>0.1</formula>
    </cfRule>
  </conditionalFormatting>
  <conditionalFormatting sqref="F6">
    <cfRule type="cellIs" dxfId="1189" priority="12" operator="between">
      <formula>0.001</formula>
      <formula>0.1</formula>
    </cfRule>
  </conditionalFormatting>
  <conditionalFormatting sqref="F16">
    <cfRule type="cellIs" dxfId="1188" priority="11" operator="between">
      <formula>0.001</formula>
      <formula>0.1</formula>
    </cfRule>
  </conditionalFormatting>
  <conditionalFormatting sqref="E6:E7 E16 E22">
    <cfRule type="expression" dxfId="1187" priority="8">
      <formula>IF(F6&gt;=25,1,0)</formula>
    </cfRule>
  </conditionalFormatting>
  <conditionalFormatting sqref="E8:E15 E17:E21">
    <cfRule type="expression" dxfId="1186" priority="7">
      <formula>IF(F8&gt;=25,1,0)</formula>
    </cfRule>
  </conditionalFormatting>
  <conditionalFormatting sqref="F6:F7 F16 F22">
    <cfRule type="expression" dxfId="1185" priority="6">
      <formula>IF(F6&gt;=25,1,0)</formula>
    </cfRule>
  </conditionalFormatting>
  <conditionalFormatting sqref="C6:C7 C16:C22">
    <cfRule type="cellIs" dxfId="1184" priority="4" operator="between">
      <formula>0.001</formula>
      <formula>0.1</formula>
    </cfRule>
  </conditionalFormatting>
  <conditionalFormatting sqref="C8:C15">
    <cfRule type="cellIs" dxfId="1183" priority="3" operator="between">
      <formula>0.001</formula>
      <formula>0.1</formula>
    </cfRule>
  </conditionalFormatting>
  <conditionalFormatting sqref="I8:I15">
    <cfRule type="cellIs" dxfId="1182" priority="1" operator="between">
      <formula>0.001</formula>
      <formula>0.1</formula>
    </cfRule>
  </conditionalFormatting>
  <conditionalFormatting sqref="I6:I7 I16:I22">
    <cfRule type="cellIs" dxfId="1181" priority="2" operator="between">
      <formula>0.001</formula>
      <formula>0.1</formula>
    </cfRule>
  </conditionalFormatting>
  <hyperlinks>
    <hyperlink ref="A25" location="Index!A1" display="Return to Index tab"/>
  </hyperlink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K20"/>
  <sheetViews>
    <sheetView showGridLines="0" zoomScale="70" zoomScaleNormal="70" workbookViewId="0">
      <selection activeCell="A2" sqref="A2"/>
    </sheetView>
  </sheetViews>
  <sheetFormatPr defaultColWidth="9.140625" defaultRowHeight="20.100000000000001" customHeight="1" x14ac:dyDescent="0.2"/>
  <cols>
    <col min="1" max="1" width="15.7109375" style="1" customWidth="1"/>
    <col min="2" max="3" width="18.7109375" style="1" customWidth="1"/>
    <col min="4" max="4" width="14.7109375" style="1" customWidth="1"/>
    <col min="5" max="5" width="7.7109375" style="1" customWidth="1"/>
    <col min="6" max="6" width="14.7109375" style="1" customWidth="1"/>
    <col min="7" max="7" width="7.7109375" style="1" customWidth="1"/>
    <col min="8" max="8" width="14.7109375" style="1" customWidth="1"/>
    <col min="9" max="9" width="7.7109375" style="1" customWidth="1"/>
    <col min="10" max="10" width="14.7109375" style="1" customWidth="1"/>
    <col min="11" max="11" width="7.7109375" style="1" customWidth="1"/>
    <col min="12" max="12" width="11.7109375" style="1" customWidth="1"/>
    <col min="13" max="16" width="9.140625" style="1"/>
    <col min="17" max="17" width="12.7109375" style="1" customWidth="1"/>
    <col min="18" max="16384" width="9.140625" style="1"/>
  </cols>
  <sheetData>
    <row r="1" spans="1:11" ht="20.100000000000001" customHeight="1" x14ac:dyDescent="0.3">
      <c r="A1" s="16"/>
    </row>
    <row r="2" spans="1:11" ht="20.100000000000001" customHeight="1" x14ac:dyDescent="0.3">
      <c r="A2" s="4" t="s">
        <v>42</v>
      </c>
      <c r="B2" s="3" t="s">
        <v>162</v>
      </c>
      <c r="C2" s="3"/>
    </row>
    <row r="3" spans="1:11" ht="20.100000000000001" customHeight="1" x14ac:dyDescent="0.3">
      <c r="B3" s="25"/>
      <c r="C3" s="25"/>
    </row>
    <row r="4" spans="1:11" ht="52.15" customHeight="1" x14ac:dyDescent="0.2">
      <c r="B4" s="120" t="s">
        <v>141</v>
      </c>
      <c r="C4" s="72" t="s">
        <v>111</v>
      </c>
      <c r="D4" s="121" t="s">
        <v>121</v>
      </c>
      <c r="E4" s="121"/>
      <c r="F4" s="120" t="s">
        <v>65</v>
      </c>
      <c r="G4" s="120"/>
      <c r="H4" s="121" t="s">
        <v>28</v>
      </c>
      <c r="I4" s="121"/>
      <c r="J4" s="122" t="s">
        <v>145</v>
      </c>
      <c r="K4" s="124"/>
    </row>
    <row r="5" spans="1:11" ht="20.100000000000001" customHeight="1" x14ac:dyDescent="0.2">
      <c r="B5" s="120"/>
      <c r="C5" s="74" t="s">
        <v>34</v>
      </c>
      <c r="D5" s="74" t="s">
        <v>34</v>
      </c>
      <c r="E5" s="74" t="s">
        <v>35</v>
      </c>
      <c r="F5" s="74" t="s">
        <v>34</v>
      </c>
      <c r="G5" s="74" t="s">
        <v>35</v>
      </c>
      <c r="H5" s="74" t="s">
        <v>34</v>
      </c>
      <c r="I5" s="74" t="s">
        <v>35</v>
      </c>
      <c r="J5" s="74" t="s">
        <v>34</v>
      </c>
      <c r="K5" s="74" t="s">
        <v>35</v>
      </c>
    </row>
    <row r="6" spans="1:11" ht="20.100000000000001" customHeight="1" x14ac:dyDescent="0.3">
      <c r="B6" s="60" t="s">
        <v>3</v>
      </c>
      <c r="C6" s="76">
        <v>3074.5946465887587</v>
      </c>
      <c r="D6" s="76">
        <v>390.20423362017641</v>
      </c>
      <c r="E6" s="27">
        <v>6.9973559237790237</v>
      </c>
      <c r="F6" s="76">
        <v>255.42086898836823</v>
      </c>
      <c r="G6" s="27">
        <v>6.2626860435948242</v>
      </c>
      <c r="H6" s="76">
        <v>97.132285712035596</v>
      </c>
      <c r="I6" s="27">
        <v>6.4243470426934142</v>
      </c>
      <c r="J6" s="76">
        <v>3816.8606030423548</v>
      </c>
      <c r="K6" s="27">
        <v>4.9150787131098603</v>
      </c>
    </row>
    <row r="7" spans="1:11" ht="20.100000000000001" customHeight="1" x14ac:dyDescent="0.3">
      <c r="B7" s="19" t="s">
        <v>11</v>
      </c>
      <c r="C7" s="75">
        <v>2984.3726932377667</v>
      </c>
      <c r="D7" s="75">
        <v>316.481570941315</v>
      </c>
      <c r="E7" s="2">
        <v>8.1598739155411693</v>
      </c>
      <c r="F7" s="75">
        <v>165.07381352920501</v>
      </c>
      <c r="G7" s="2">
        <v>6.4735768718094899</v>
      </c>
      <c r="H7" s="75">
        <v>64.334450018238797</v>
      </c>
      <c r="I7" s="2">
        <v>6.2205170468683404</v>
      </c>
      <c r="J7" s="75">
        <v>3530.3780168281055</v>
      </c>
      <c r="K7" s="2">
        <v>5.5609244638801902</v>
      </c>
    </row>
    <row r="8" spans="1:11" ht="20.100000000000001" customHeight="1" x14ac:dyDescent="0.3">
      <c r="B8" s="19" t="s">
        <v>10</v>
      </c>
      <c r="C8" s="75">
        <v>90.221953350992052</v>
      </c>
      <c r="D8" s="75">
        <v>73.722662678861397</v>
      </c>
      <c r="E8" s="2">
        <v>12.025897444465599</v>
      </c>
      <c r="F8" s="75">
        <v>90.347055459163201</v>
      </c>
      <c r="G8" s="2">
        <v>13.174880959451199</v>
      </c>
      <c r="H8" s="75">
        <v>32.797835693796799</v>
      </c>
      <c r="I8" s="2">
        <v>14.5980802707072</v>
      </c>
      <c r="J8" s="75">
        <v>286.48258621424907</v>
      </c>
      <c r="K8" s="2">
        <v>10.305767550768399</v>
      </c>
    </row>
    <row r="9" spans="1:11" ht="20.100000000000001" customHeight="1" x14ac:dyDescent="0.3">
      <c r="B9" s="61" t="s">
        <v>0</v>
      </c>
      <c r="C9" s="76">
        <v>1336.376781183827</v>
      </c>
      <c r="D9" s="76">
        <v>294.8315187413462</v>
      </c>
      <c r="E9" s="27">
        <v>6.8485726212931546</v>
      </c>
      <c r="F9" s="76">
        <v>192.57351738029979</v>
      </c>
      <c r="G9" s="27">
        <v>6.3422343742016469</v>
      </c>
      <c r="H9" s="76">
        <v>78.154616147641505</v>
      </c>
      <c r="I9" s="27">
        <v>6.5445599707758983</v>
      </c>
      <c r="J9" s="76">
        <v>1901.4215211435389</v>
      </c>
      <c r="K9" s="27">
        <v>4.6804247814649989</v>
      </c>
    </row>
    <row r="10" spans="1:11" ht="20.100000000000001" customHeight="1" x14ac:dyDescent="0.3">
      <c r="B10" s="19" t="s">
        <v>11</v>
      </c>
      <c r="C10" s="75">
        <v>1271.255806204867</v>
      </c>
      <c r="D10" s="75">
        <v>237.995126515691</v>
      </c>
      <c r="E10" s="2">
        <v>8.1615184678121988</v>
      </c>
      <c r="F10" s="75">
        <v>125.240125997463</v>
      </c>
      <c r="G10" s="2">
        <v>9.3142365560340199</v>
      </c>
      <c r="H10" s="75">
        <v>51.986692982458102</v>
      </c>
      <c r="I10" s="2">
        <v>6.4483739229046098</v>
      </c>
      <c r="J10" s="75">
        <v>1686.3372464696679</v>
      </c>
      <c r="K10" s="2">
        <v>5.0693268296429403</v>
      </c>
    </row>
    <row r="11" spans="1:11" ht="20.100000000000001" customHeight="1" x14ac:dyDescent="0.3">
      <c r="B11" s="19" t="s">
        <v>10</v>
      </c>
      <c r="C11" s="75">
        <v>65.120974978960177</v>
      </c>
      <c r="D11" s="75">
        <v>56.836392225655203</v>
      </c>
      <c r="E11" s="2">
        <v>11.784389528920999</v>
      </c>
      <c r="F11" s="75">
        <v>67.333391382836794</v>
      </c>
      <c r="G11" s="2">
        <v>13.410548046033998</v>
      </c>
      <c r="H11" s="75">
        <v>26.167923165183403</v>
      </c>
      <c r="I11" s="2">
        <v>14.7629883957723</v>
      </c>
      <c r="J11" s="75">
        <v>215.08427467387116</v>
      </c>
      <c r="K11" s="2">
        <v>10.682984870344001</v>
      </c>
    </row>
    <row r="12" spans="1:11" ht="20.100000000000001" customHeight="1" x14ac:dyDescent="0.3">
      <c r="B12" s="62" t="s">
        <v>2</v>
      </c>
      <c r="C12" s="76">
        <v>1428.9574767035665</v>
      </c>
      <c r="D12" s="76">
        <v>46.2139768543773</v>
      </c>
      <c r="E12" s="27">
        <v>21.01318483719891</v>
      </c>
      <c r="F12" s="76">
        <v>29.452749575092533</v>
      </c>
      <c r="G12" s="27">
        <v>12.12845944955045</v>
      </c>
      <c r="H12" s="76">
        <v>8.9237748127901799</v>
      </c>
      <c r="I12" s="27">
        <v>15.269795924081137</v>
      </c>
      <c r="J12" s="76">
        <v>1513.486316997645</v>
      </c>
      <c r="K12" s="27">
        <v>13.269432652661806</v>
      </c>
    </row>
    <row r="13" spans="1:11" ht="20.100000000000001" customHeight="1" x14ac:dyDescent="0.3">
      <c r="B13" s="19" t="s">
        <v>11</v>
      </c>
      <c r="C13" s="75">
        <v>1412.9203906995508</v>
      </c>
      <c r="D13" s="75">
        <v>40.9819649499291</v>
      </c>
      <c r="E13" s="2">
        <v>23.502439147089799</v>
      </c>
      <c r="F13" s="75">
        <v>22.7221010195424</v>
      </c>
      <c r="G13" s="2">
        <v>13.659077912797802</v>
      </c>
      <c r="H13" s="75">
        <v>7.3372301977354404</v>
      </c>
      <c r="I13" s="2">
        <v>17.348864393416598</v>
      </c>
      <c r="J13" s="75">
        <v>1483.9690688679007</v>
      </c>
      <c r="K13" s="2">
        <v>15.4064305506552</v>
      </c>
    </row>
    <row r="14" spans="1:11" ht="20.100000000000001" customHeight="1" x14ac:dyDescent="0.3">
      <c r="B14" s="19" t="s">
        <v>10</v>
      </c>
      <c r="C14" s="75">
        <v>16.037086004015599</v>
      </c>
      <c r="D14" s="75">
        <v>5.2320119044481999</v>
      </c>
      <c r="E14" s="2">
        <v>23.666664397362798</v>
      </c>
      <c r="F14" s="75">
        <v>6.7306485555501308</v>
      </c>
      <c r="G14" s="2">
        <v>26.2763912471714</v>
      </c>
      <c r="H14" s="75">
        <v>1.58654461505474</v>
      </c>
      <c r="I14" s="2">
        <v>30.6492610200938</v>
      </c>
      <c r="J14" s="75">
        <v>29.5172481297442</v>
      </c>
      <c r="K14" s="2">
        <v>18.161183037871602</v>
      </c>
    </row>
    <row r="15" spans="1:11" ht="20.100000000000001" customHeight="1" x14ac:dyDescent="0.3">
      <c r="B15" s="63" t="s">
        <v>1</v>
      </c>
      <c r="C15" s="76">
        <v>309.25938870136525</v>
      </c>
      <c r="D15" s="76">
        <v>49.158738024452802</v>
      </c>
      <c r="E15" s="27">
        <v>8.4965472607941646</v>
      </c>
      <c r="F15" s="76">
        <v>33.394602032975897</v>
      </c>
      <c r="G15" s="27">
        <v>9.1646812413005119</v>
      </c>
      <c r="H15" s="76">
        <v>10.05389475160392</v>
      </c>
      <c r="I15" s="27">
        <v>17.028010630945818</v>
      </c>
      <c r="J15" s="76">
        <v>401.95176490117149</v>
      </c>
      <c r="K15" s="27">
        <v>6.5363583110858823</v>
      </c>
    </row>
    <row r="16" spans="1:11" ht="20.100000000000001" customHeight="1" x14ac:dyDescent="0.3">
      <c r="B16" s="19" t="s">
        <v>11</v>
      </c>
      <c r="C16" s="75">
        <v>300.19649633334899</v>
      </c>
      <c r="D16" s="75">
        <v>37.504479475694801</v>
      </c>
      <c r="E16" s="2">
        <v>9.2634394896976691</v>
      </c>
      <c r="F16" s="75">
        <v>17.1115865121997</v>
      </c>
      <c r="G16" s="2">
        <v>8.186366687562769</v>
      </c>
      <c r="H16" s="75">
        <v>5.0105268380452497</v>
      </c>
      <c r="I16" s="2">
        <v>10.660892128196501</v>
      </c>
      <c r="J16" s="75">
        <v>360.07170149053786</v>
      </c>
      <c r="K16" s="2">
        <v>6.7727444272513297</v>
      </c>
    </row>
    <row r="17" spans="1:11" ht="20.100000000000001" customHeight="1" x14ac:dyDescent="0.3">
      <c r="B17" s="19" t="s">
        <v>10</v>
      </c>
      <c r="C17" s="75">
        <v>9.0628923680162732</v>
      </c>
      <c r="D17" s="75">
        <v>11.654258548757999</v>
      </c>
      <c r="E17" s="2">
        <v>19.894161500257702</v>
      </c>
      <c r="F17" s="75">
        <v>16.2830155207762</v>
      </c>
      <c r="G17" s="2">
        <v>16.711323421868801</v>
      </c>
      <c r="H17" s="75">
        <v>5.0433679135586695</v>
      </c>
      <c r="I17" s="2">
        <v>32.250476338714904</v>
      </c>
      <c r="J17" s="75">
        <v>41.880063410633575</v>
      </c>
      <c r="K17" s="2">
        <v>13.716840407191899</v>
      </c>
    </row>
    <row r="20" spans="1:11" ht="20.100000000000001" customHeight="1" x14ac:dyDescent="0.3">
      <c r="A20" s="15" t="s">
        <v>92</v>
      </c>
    </row>
  </sheetData>
  <mergeCells count="5">
    <mergeCell ref="J4:K4"/>
    <mergeCell ref="B4:B5"/>
    <mergeCell ref="D4:E4"/>
    <mergeCell ref="F4:G4"/>
    <mergeCell ref="H4:I4"/>
  </mergeCells>
  <conditionalFormatting sqref="D6:D17">
    <cfRule type="expression" dxfId="1180" priority="16">
      <formula>IF(E6&gt;=25,1,0)</formula>
    </cfRule>
    <cfRule type="cellIs" dxfId="1179" priority="18" operator="between">
      <formula>0.001</formula>
      <formula>0.1</formula>
    </cfRule>
  </conditionalFormatting>
  <conditionalFormatting sqref="E6:E17">
    <cfRule type="expression" dxfId="1178" priority="15">
      <formula>IF(E6&gt;25,1,0)</formula>
    </cfRule>
    <cfRule type="cellIs" dxfId="1177" priority="17" operator="between">
      <formula>0.001</formula>
      <formula>0.1</formula>
    </cfRule>
  </conditionalFormatting>
  <conditionalFormatting sqref="F6:F17">
    <cfRule type="expression" dxfId="1176" priority="12">
      <formula>IF(G6&gt;=25,1,0)</formula>
    </cfRule>
    <cfRule type="cellIs" dxfId="1175" priority="14" operator="between">
      <formula>0.001</formula>
      <formula>0.1</formula>
    </cfRule>
  </conditionalFormatting>
  <conditionalFormatting sqref="G6:G17">
    <cfRule type="expression" dxfId="1174" priority="11">
      <formula>IF(G6&gt;25,1,0)</formula>
    </cfRule>
    <cfRule type="cellIs" dxfId="1173" priority="13" operator="between">
      <formula>0.001</formula>
      <formula>0.1</formula>
    </cfRule>
  </conditionalFormatting>
  <conditionalFormatting sqref="H6:H17">
    <cfRule type="expression" dxfId="1172" priority="8">
      <formula>IF(I6&gt;=25,1,0)</formula>
    </cfRule>
    <cfRule type="cellIs" dxfId="1171" priority="10" operator="between">
      <formula>0.001</formula>
      <formula>0.1</formula>
    </cfRule>
  </conditionalFormatting>
  <conditionalFormatting sqref="I6:I17">
    <cfRule type="expression" dxfId="1170" priority="7">
      <formula>IF(I6&gt;25,1,0)</formula>
    </cfRule>
    <cfRule type="cellIs" dxfId="1169" priority="9" operator="between">
      <formula>0.001</formula>
      <formula>0.1</formula>
    </cfRule>
  </conditionalFormatting>
  <conditionalFormatting sqref="J6:J17">
    <cfRule type="expression" dxfId="1168" priority="4">
      <formula>IF(K6&gt;=25,1,0)</formula>
    </cfRule>
    <cfRule type="cellIs" dxfId="1167" priority="6" operator="between">
      <formula>0.001</formula>
      <formula>0.1</formula>
    </cfRule>
  </conditionalFormatting>
  <conditionalFormatting sqref="K6:K17">
    <cfRule type="expression" dxfId="1166" priority="3">
      <formula>IF(K6&gt;25,1,0)</formula>
    </cfRule>
    <cfRule type="cellIs" dxfId="1165" priority="5" operator="between">
      <formula>0.001</formula>
      <formula>0.1</formula>
    </cfRule>
  </conditionalFormatting>
  <conditionalFormatting sqref="C6:C17">
    <cfRule type="cellIs" dxfId="1164" priority="2" operator="between">
      <formula>0.001</formula>
      <formula>0.1</formula>
    </cfRule>
  </conditionalFormatting>
  <hyperlinks>
    <hyperlink ref="A20" location="Index!A1" display="Return to Index tab"/>
  </hyperlink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J12"/>
  <sheetViews>
    <sheetView showGridLines="0" zoomScale="70" zoomScaleNormal="70" workbookViewId="0">
      <selection activeCell="A2" sqref="A2"/>
    </sheetView>
  </sheetViews>
  <sheetFormatPr defaultColWidth="9.140625" defaultRowHeight="20.100000000000001" customHeight="1" x14ac:dyDescent="0.2"/>
  <cols>
    <col min="1" max="1" width="15.7109375" style="26" customWidth="1"/>
    <col min="2" max="2" width="18.7109375" style="1" customWidth="1"/>
    <col min="3" max="3" width="14.7109375" style="1" customWidth="1"/>
    <col min="4" max="4" width="7.7109375" style="1" customWidth="1"/>
    <col min="5" max="5" width="14.7109375" style="1" customWidth="1"/>
    <col min="6" max="6" width="7.7109375" style="1" customWidth="1"/>
    <col min="7" max="7" width="14.7109375" style="1" customWidth="1"/>
    <col min="8" max="8" width="7.7109375" style="1" customWidth="1"/>
    <col min="9" max="9" width="14.7109375" style="1" customWidth="1"/>
    <col min="10" max="10" width="7.7109375" style="1" customWidth="1"/>
    <col min="11" max="11" width="12.7109375" style="1" customWidth="1"/>
    <col min="12" max="15" width="9.140625" style="1"/>
    <col min="16" max="16" width="12.7109375" style="1" customWidth="1"/>
    <col min="17" max="16384" width="9.140625" style="1"/>
  </cols>
  <sheetData>
    <row r="1" spans="1:10" ht="20.100000000000001" customHeight="1" x14ac:dyDescent="0.3">
      <c r="A1" s="16"/>
    </row>
    <row r="2" spans="1:10" ht="20.100000000000001" customHeight="1" x14ac:dyDescent="0.3">
      <c r="A2" s="4" t="s">
        <v>163</v>
      </c>
      <c r="B2" s="3" t="s">
        <v>164</v>
      </c>
    </row>
    <row r="4" spans="1:10" ht="39.950000000000003" customHeight="1" x14ac:dyDescent="0.2">
      <c r="B4" s="120" t="s">
        <v>141</v>
      </c>
      <c r="C4" s="121" t="s">
        <v>121</v>
      </c>
      <c r="D4" s="121"/>
      <c r="E4" s="120" t="s">
        <v>65</v>
      </c>
      <c r="F4" s="120"/>
      <c r="G4" s="121" t="s">
        <v>28</v>
      </c>
      <c r="H4" s="121"/>
      <c r="I4" s="120" t="s">
        <v>37</v>
      </c>
      <c r="J4" s="120"/>
    </row>
    <row r="5" spans="1:10" ht="50.1" customHeight="1" x14ac:dyDescent="0.2">
      <c r="B5" s="120"/>
      <c r="C5" s="72" t="s">
        <v>32</v>
      </c>
      <c r="D5" s="74" t="s">
        <v>35</v>
      </c>
      <c r="E5" s="72" t="s">
        <v>32</v>
      </c>
      <c r="F5" s="74" t="s">
        <v>35</v>
      </c>
      <c r="G5" s="72" t="s">
        <v>32</v>
      </c>
      <c r="H5" s="74" t="s">
        <v>35</v>
      </c>
      <c r="I5" s="72" t="s">
        <v>32</v>
      </c>
      <c r="J5" s="74" t="s">
        <v>35</v>
      </c>
    </row>
    <row r="6" spans="1:10" ht="30" customHeight="1" x14ac:dyDescent="0.3">
      <c r="B6" s="17" t="s">
        <v>3</v>
      </c>
      <c r="C6" s="77">
        <v>3465.3830469602299</v>
      </c>
      <c r="D6" s="2">
        <v>15.367040958808639</v>
      </c>
      <c r="E6" s="77">
        <v>11602.238507667995</v>
      </c>
      <c r="F6" s="2">
        <v>20.372895151557515</v>
      </c>
      <c r="G6" s="77">
        <v>30091.840733235953</v>
      </c>
      <c r="H6" s="2">
        <v>12.575019714442073</v>
      </c>
      <c r="I6" s="77">
        <v>45159.462287864182</v>
      </c>
      <c r="J6" s="2">
        <v>9.9498639214885802</v>
      </c>
    </row>
    <row r="7" spans="1:10" ht="30" customHeight="1" x14ac:dyDescent="0.3">
      <c r="B7" s="18" t="s">
        <v>0</v>
      </c>
      <c r="C7" s="77">
        <v>2799.6051417825247</v>
      </c>
      <c r="D7" s="2">
        <v>17.359605045007079</v>
      </c>
      <c r="E7" s="77">
        <v>7324.1513331935112</v>
      </c>
      <c r="F7" s="2">
        <v>28.513607735669112</v>
      </c>
      <c r="G7" s="77">
        <v>22176.737190345921</v>
      </c>
      <c r="H7" s="2">
        <v>15.538923476627229</v>
      </c>
      <c r="I7" s="77">
        <v>32300.493665321956</v>
      </c>
      <c r="J7" s="2">
        <v>12.565281497141227</v>
      </c>
    </row>
    <row r="8" spans="1:10" ht="30" customHeight="1" x14ac:dyDescent="0.3">
      <c r="B8" s="20" t="s">
        <v>2</v>
      </c>
      <c r="C8" s="77">
        <v>201.89120022649399</v>
      </c>
      <c r="D8" s="2">
        <v>29.244593866509028</v>
      </c>
      <c r="E8" s="77">
        <v>3479.0306194008217</v>
      </c>
      <c r="F8" s="2">
        <v>29.492450328439652</v>
      </c>
      <c r="G8" s="77">
        <v>6359.2565634175307</v>
      </c>
      <c r="H8" s="2">
        <v>23.207269543611169</v>
      </c>
      <c r="I8" s="77">
        <v>10040.178383044848</v>
      </c>
      <c r="J8" s="2">
        <v>17.912141613284351</v>
      </c>
    </row>
    <row r="9" spans="1:10" ht="30" customHeight="1" x14ac:dyDescent="0.3">
      <c r="B9" s="21" t="s">
        <v>1</v>
      </c>
      <c r="C9" s="77">
        <v>463.88670495121119</v>
      </c>
      <c r="D9" s="2">
        <v>45.168167625946978</v>
      </c>
      <c r="E9" s="77">
        <v>799.05655507366146</v>
      </c>
      <c r="F9" s="2">
        <v>52.056333439734772</v>
      </c>
      <c r="G9" s="77">
        <v>1555.846979472499</v>
      </c>
      <c r="H9" s="2">
        <v>33.146787590771062</v>
      </c>
      <c r="I9" s="77">
        <v>2818.7902394973717</v>
      </c>
      <c r="J9" s="2">
        <v>24.652393855147366</v>
      </c>
    </row>
    <row r="12" spans="1:10" ht="20.100000000000001" customHeight="1" x14ac:dyDescent="0.3">
      <c r="A12" s="15" t="s">
        <v>92</v>
      </c>
    </row>
  </sheetData>
  <mergeCells count="5">
    <mergeCell ref="I4:J4"/>
    <mergeCell ref="B4:B5"/>
    <mergeCell ref="C4:D4"/>
    <mergeCell ref="E4:F4"/>
    <mergeCell ref="G4:H4"/>
  </mergeCells>
  <conditionalFormatting sqref="C6:C9 E6:E9 G6:G9 I6:I9">
    <cfRule type="expression" dxfId="1163" priority="20">
      <formula>IF(D6&gt;25,1,0)</formula>
    </cfRule>
    <cfRule type="cellIs" dxfId="1162" priority="85" operator="between">
      <formula>0.001</formula>
      <formula>0.1</formula>
    </cfRule>
  </conditionalFormatting>
  <conditionalFormatting sqref="D7:D9 F7:F9 J7:J9 H7:H9">
    <cfRule type="cellIs" dxfId="1161" priority="51" operator="between">
      <formula>0.001</formula>
      <formula>0.1</formula>
    </cfRule>
  </conditionalFormatting>
  <conditionalFormatting sqref="D6">
    <cfRule type="cellIs" dxfId="1160" priority="50" operator="between">
      <formula>0.001</formula>
      <formula>0.1</formula>
    </cfRule>
  </conditionalFormatting>
  <conditionalFormatting sqref="F6">
    <cfRule type="cellIs" dxfId="1159" priority="16" operator="between">
      <formula>0.001</formula>
      <formula>0.1</formula>
    </cfRule>
  </conditionalFormatting>
  <conditionalFormatting sqref="H6">
    <cfRule type="cellIs" dxfId="1158" priority="10" operator="between">
      <formula>0.001</formula>
      <formula>0.1</formula>
    </cfRule>
  </conditionalFormatting>
  <conditionalFormatting sqref="D6:D9 F6:F9 H6:H9 J6:J9">
    <cfRule type="expression" dxfId="1157" priority="19">
      <formula>IF(D6&gt;25,1,0)</formula>
    </cfRule>
  </conditionalFormatting>
  <conditionalFormatting sqref="J6">
    <cfRule type="cellIs" dxfId="1156" priority="4" operator="between">
      <formula>0.001</formula>
      <formula>0.1</formula>
    </cfRule>
  </conditionalFormatting>
  <hyperlinks>
    <hyperlink ref="A12" location="Index!A1" display="Return to Index tab"/>
  </hyperlink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Charts</vt:lpstr>
      </vt:variant>
      <vt:variant>
        <vt:i4>31</vt:i4>
      </vt:variant>
    </vt:vector>
  </HeadingPairs>
  <TitlesOfParts>
    <vt:vector size="58" baseType="lpstr">
      <vt:lpstr>Index</vt:lpstr>
      <vt:lpstr>Table 1</vt:lpstr>
      <vt:lpstr>Table 2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Table 13</vt:lpstr>
      <vt:lpstr>Table 14</vt:lpstr>
      <vt:lpstr>Table 15</vt:lpstr>
      <vt:lpstr>Table 16</vt:lpstr>
      <vt:lpstr>Table 17</vt:lpstr>
      <vt:lpstr>Table 18</vt:lpstr>
      <vt:lpstr>Table 19</vt:lpstr>
      <vt:lpstr>Table 20 &amp; 21</vt:lpstr>
      <vt:lpstr>Table 22  &amp; 23</vt:lpstr>
      <vt:lpstr>Table 24</vt:lpstr>
      <vt:lpstr>Table 25</vt:lpstr>
      <vt:lpstr>Table 26</vt:lpstr>
      <vt:lpstr>Sup Table 1</vt:lpstr>
      <vt:lpstr>Sup Table 2</vt:lpstr>
      <vt:lpstr>Sup Table 3</vt:lpstr>
      <vt:lpstr>Figure 1</vt:lpstr>
      <vt:lpstr>Figure 20</vt:lpstr>
      <vt:lpstr>Figure 21</vt:lpstr>
      <vt:lpstr>Figure 22</vt:lpstr>
      <vt:lpstr>Figure 23</vt:lpstr>
      <vt:lpstr>Figure 24</vt:lpstr>
      <vt:lpstr>Chart1</vt:lpstr>
      <vt:lpstr>Figure 25</vt:lpstr>
      <vt:lpstr>Figure 27</vt:lpstr>
      <vt:lpstr>Figure 28</vt:lpstr>
      <vt:lpstr>Figure 29</vt:lpstr>
      <vt:lpstr>Figure 30</vt:lpstr>
      <vt:lpstr>Figure 31</vt:lpstr>
      <vt:lpstr>Figure 32</vt:lpstr>
      <vt:lpstr>Figure 33</vt:lpstr>
      <vt:lpstr>Figure 34</vt:lpstr>
      <vt:lpstr>Figure 35</vt:lpstr>
      <vt:lpstr>Figure 36</vt:lpstr>
      <vt:lpstr>Figure 37</vt:lpstr>
      <vt:lpstr>Figure 38</vt:lpstr>
      <vt:lpstr>Figure 39</vt:lpstr>
      <vt:lpstr>Figure 40</vt:lpstr>
      <vt:lpstr>Figure 41</vt:lpstr>
      <vt:lpstr>Figure 42</vt:lpstr>
      <vt:lpstr>Figure 43</vt:lpstr>
      <vt:lpstr>Figure 44</vt:lpstr>
      <vt:lpstr>Figure 45</vt:lpstr>
      <vt:lpstr>Figure 46</vt:lpstr>
      <vt:lpstr>Figure 47</vt:lpstr>
      <vt:lpstr>Figure 48</vt:lpstr>
      <vt:lpstr>Figure 49</vt:lpstr>
    </vt:vector>
  </TitlesOfParts>
  <Company>Forestry Commission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Cross, David F.(England)</dc:creator>
  <cp:lastModifiedBy>Cross, David F.(England)</cp:lastModifiedBy>
  <cp:lastPrinted>2017-01-24T16:27:32Z</cp:lastPrinted>
  <dcterms:created xsi:type="dcterms:W3CDTF">2016-04-04T10:38:43Z</dcterms:created>
  <dcterms:modified xsi:type="dcterms:W3CDTF">2017-04-11T14:52:49Z</dcterms:modified>
</cp:coreProperties>
</file>