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ISEAPPS\FISEPRO\New_Content\sample_NFI\NO\Originals_more_recent\Tabular_data\Info_level_B\Topic_Area\"/>
    </mc:Choice>
  </mc:AlternateContent>
  <bookViews>
    <workbookView xWindow="0" yWindow="0" windowWidth="24210" windowHeight="9630"/>
  </bookViews>
  <sheets>
    <sheet name="Sheet1" sheetId="2" r:id="rId1"/>
  </sheets>
  <definedNames>
    <definedName name="_xlnm._FilterDatabase" localSheetId="0" hidden="1">Sheet1!$B$3:$U$3</definedName>
  </definedNames>
  <calcPr calcId="162913" iterateDelta="1E-4"/>
</workbook>
</file>

<file path=xl/calcChain.xml><?xml version="1.0" encoding="utf-8"?>
<calcChain xmlns="http://schemas.openxmlformats.org/spreadsheetml/2006/main">
  <c r="F11" i="2" l="1"/>
  <c r="F14" i="2" l="1"/>
  <c r="F13" i="2"/>
  <c r="F12" i="2"/>
  <c r="G52" i="2"/>
  <c r="G59" i="2" s="1"/>
  <c r="G51" i="2"/>
  <c r="G58" i="2" s="1"/>
  <c r="G50" i="2"/>
  <c r="G57" i="2" s="1"/>
  <c r="G49" i="2"/>
  <c r="G56" i="2" s="1"/>
  <c r="G48" i="2"/>
  <c r="G55" i="2" s="1"/>
  <c r="G47" i="2"/>
  <c r="G54" i="2" s="1"/>
  <c r="G46" i="2"/>
  <c r="G53" i="2" s="1"/>
  <c r="S52" i="2"/>
  <c r="S59" i="2" s="1"/>
  <c r="S51" i="2"/>
  <c r="S58" i="2" s="1"/>
  <c r="S50" i="2"/>
  <c r="S57" i="2" s="1"/>
  <c r="S49" i="2"/>
  <c r="S56" i="2" s="1"/>
  <c r="S48" i="2"/>
  <c r="S55" i="2" s="1"/>
  <c r="S47" i="2"/>
  <c r="S54" i="2" s="1"/>
  <c r="S46" i="2"/>
  <c r="S53" i="2" s="1"/>
  <c r="Q52" i="2"/>
  <c r="Q59" i="2" s="1"/>
  <c r="Q51" i="2"/>
  <c r="Q58" i="2" s="1"/>
  <c r="Q50" i="2"/>
  <c r="Q57" i="2" s="1"/>
  <c r="Q49" i="2"/>
  <c r="Q56" i="2" s="1"/>
  <c r="Q48" i="2"/>
  <c r="Q55" i="2" s="1"/>
  <c r="Q47" i="2"/>
  <c r="Q54" i="2" s="1"/>
  <c r="Q46" i="2"/>
  <c r="Q53" i="2" s="1"/>
  <c r="O52" i="2"/>
  <c r="O59" i="2" s="1"/>
  <c r="O51" i="2"/>
  <c r="O58" i="2" s="1"/>
  <c r="O50" i="2"/>
  <c r="O57" i="2" s="1"/>
  <c r="O49" i="2"/>
  <c r="O56" i="2" s="1"/>
  <c r="O48" i="2"/>
  <c r="O55" i="2" s="1"/>
  <c r="O47" i="2"/>
  <c r="O54" i="2" s="1"/>
  <c r="O46" i="2"/>
  <c r="O53" i="2" s="1"/>
  <c r="M52" i="2"/>
  <c r="M59" i="2" s="1"/>
  <c r="M51" i="2"/>
  <c r="M58" i="2" s="1"/>
  <c r="M50" i="2"/>
  <c r="M57" i="2" s="1"/>
  <c r="M49" i="2"/>
  <c r="M56" i="2" s="1"/>
  <c r="M48" i="2"/>
  <c r="M55" i="2" s="1"/>
  <c r="M47" i="2"/>
  <c r="M54" i="2" s="1"/>
  <c r="M46" i="2"/>
  <c r="M53" i="2" s="1"/>
  <c r="K52" i="2"/>
  <c r="K59" i="2" s="1"/>
  <c r="K51" i="2"/>
  <c r="K58" i="2" s="1"/>
  <c r="K50" i="2"/>
  <c r="K57" i="2" s="1"/>
  <c r="K49" i="2"/>
  <c r="K56" i="2" s="1"/>
  <c r="K48" i="2"/>
  <c r="K55" i="2" s="1"/>
  <c r="K47" i="2"/>
  <c r="K54" i="2" s="1"/>
  <c r="K46" i="2"/>
  <c r="K53" i="2" s="1"/>
  <c r="I52" i="2"/>
  <c r="I59" i="2" s="1"/>
  <c r="I51" i="2"/>
  <c r="I58" i="2" s="1"/>
  <c r="I50" i="2"/>
  <c r="I57" i="2" s="1"/>
  <c r="I49" i="2"/>
  <c r="I56" i="2" s="1"/>
  <c r="I48" i="2"/>
  <c r="I55" i="2" s="1"/>
  <c r="I47" i="2"/>
  <c r="I54" i="2" s="1"/>
  <c r="I46" i="2"/>
  <c r="I53" i="2" s="1"/>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R45" i="2"/>
  <c r="R44" i="2"/>
  <c r="R43" i="2"/>
  <c r="R42" i="2"/>
  <c r="R41" i="2"/>
  <c r="R40" i="2"/>
  <c r="R39" i="2"/>
  <c r="R38" i="2"/>
  <c r="R37" i="2"/>
  <c r="R36" i="2"/>
  <c r="R35" i="2"/>
  <c r="R34" i="2"/>
  <c r="R33" i="2"/>
  <c r="R32" i="2"/>
  <c r="R31" i="2"/>
  <c r="R30" i="2"/>
  <c r="R29" i="2"/>
  <c r="R28" i="2"/>
  <c r="R27" i="2"/>
  <c r="R26" i="2"/>
  <c r="R25" i="2"/>
  <c r="R24" i="2"/>
  <c r="R23" i="2"/>
  <c r="R22" i="2"/>
  <c r="R21" i="2"/>
  <c r="R20" i="2"/>
  <c r="R19" i="2"/>
  <c r="R18" i="2"/>
  <c r="R17" i="2"/>
  <c r="R16" i="2"/>
  <c r="R15" i="2"/>
  <c r="R14" i="2"/>
  <c r="R13" i="2"/>
  <c r="R12" i="2"/>
  <c r="R11" i="2"/>
  <c r="N45" i="2"/>
  <c r="N44" i="2"/>
  <c r="N43" i="2"/>
  <c r="N42" i="2"/>
  <c r="N41" i="2"/>
  <c r="N40" i="2"/>
  <c r="N39" i="2"/>
  <c r="N38" i="2"/>
  <c r="N37" i="2"/>
  <c r="N36" i="2"/>
  <c r="N35" i="2"/>
  <c r="N34" i="2"/>
  <c r="N33" i="2"/>
  <c r="N32" i="2"/>
  <c r="N31" i="2"/>
  <c r="N30" i="2"/>
  <c r="N29" i="2"/>
  <c r="N28" i="2"/>
  <c r="N27" i="2"/>
  <c r="N26" i="2"/>
  <c r="N25" i="2"/>
  <c r="N24" i="2"/>
  <c r="N23" i="2"/>
  <c r="N22" i="2"/>
  <c r="N21" i="2"/>
  <c r="N20" i="2"/>
  <c r="N19" i="2"/>
  <c r="N18" i="2"/>
  <c r="N17" i="2"/>
  <c r="N16" i="2"/>
  <c r="N15" i="2"/>
  <c r="N14" i="2"/>
  <c r="N13" i="2"/>
  <c r="N12" i="2"/>
  <c r="N11"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H40" i="2"/>
  <c r="H45" i="2"/>
  <c r="H44" i="2"/>
  <c r="H43" i="2"/>
  <c r="H42" i="2"/>
  <c r="H41" i="2"/>
  <c r="H39" i="2"/>
  <c r="H38" i="2"/>
  <c r="H37" i="2"/>
  <c r="H36" i="2"/>
  <c r="H35" i="2"/>
  <c r="H34" i="2"/>
  <c r="H33" i="2"/>
  <c r="H32" i="2"/>
  <c r="H31" i="2"/>
  <c r="H30" i="2"/>
  <c r="H29" i="2"/>
  <c r="H28" i="2"/>
  <c r="H27" i="2"/>
  <c r="H26" i="2"/>
  <c r="H25" i="2"/>
  <c r="H24" i="2"/>
  <c r="H23" i="2"/>
  <c r="H22" i="2"/>
  <c r="H21" i="2"/>
  <c r="H20" i="2"/>
  <c r="H19" i="2"/>
  <c r="H18" i="2"/>
  <c r="H17" i="2"/>
  <c r="H11" i="2"/>
  <c r="H16" i="2"/>
  <c r="H15" i="2"/>
  <c r="H14" i="2"/>
  <c r="H13" i="2"/>
  <c r="H12" i="2"/>
  <c r="T45" i="2" l="1"/>
  <c r="U45" i="2" s="1"/>
  <c r="T11" i="2"/>
  <c r="F47" i="2"/>
  <c r="F54" i="2" s="1"/>
  <c r="F48" i="2"/>
  <c r="F55" i="2" s="1"/>
  <c r="R46" i="2"/>
  <c r="R53" i="2" s="1"/>
  <c r="P48" i="2"/>
  <c r="P55" i="2" s="1"/>
  <c r="F49" i="2"/>
  <c r="F56" i="2" s="1"/>
  <c r="H49" i="2"/>
  <c r="H56" i="2" s="1"/>
  <c r="J47" i="2"/>
  <c r="J54" i="2" s="1"/>
  <c r="N52" i="2"/>
  <c r="N59" i="2" s="1"/>
  <c r="L46" i="2"/>
  <c r="L53" i="2" s="1"/>
  <c r="P51" i="2"/>
  <c r="P58" i="2" s="1"/>
  <c r="H51" i="2"/>
  <c r="H58" i="2" s="1"/>
  <c r="F51" i="2"/>
  <c r="F58" i="2" s="1"/>
  <c r="F52" i="2"/>
  <c r="F59" i="2" s="1"/>
  <c r="H47" i="2"/>
  <c r="H54" i="2" s="1"/>
  <c r="J52" i="2"/>
  <c r="J59" i="2" s="1"/>
  <c r="H48" i="2"/>
  <c r="H55" i="2" s="1"/>
  <c r="F50" i="2"/>
  <c r="F57" i="2" s="1"/>
  <c r="R49" i="2"/>
  <c r="R56" i="2" s="1"/>
  <c r="H46" i="2"/>
  <c r="H53" i="2" s="1"/>
  <c r="F46" i="2"/>
  <c r="F53" i="2" s="1"/>
  <c r="J48" i="2"/>
  <c r="J55" i="2" s="1"/>
  <c r="J51" i="2"/>
  <c r="J58" i="2" s="1"/>
  <c r="N49" i="2"/>
  <c r="N56" i="2" s="1"/>
  <c r="R50" i="2"/>
  <c r="R57" i="2" s="1"/>
  <c r="L47" i="2"/>
  <c r="L54" i="2" s="1"/>
  <c r="L48" i="2"/>
  <c r="L55" i="2" s="1"/>
  <c r="P52" i="2"/>
  <c r="P59" i="2" s="1"/>
  <c r="P46" i="2"/>
  <c r="P53" i="2" s="1"/>
  <c r="H52" i="2"/>
  <c r="H59" i="2" s="1"/>
  <c r="J49" i="2"/>
  <c r="J56" i="2" s="1"/>
  <c r="N46" i="2"/>
  <c r="N53" i="2" s="1"/>
  <c r="J50" i="2"/>
  <c r="J57" i="2" s="1"/>
  <c r="N47" i="2"/>
  <c r="N54" i="2" s="1"/>
  <c r="R52" i="2"/>
  <c r="R59" i="2" s="1"/>
  <c r="L49" i="2"/>
  <c r="L56" i="2" s="1"/>
  <c r="L51" i="2"/>
  <c r="L58" i="2" s="1"/>
  <c r="N48" i="2"/>
  <c r="N55" i="2" s="1"/>
  <c r="L50" i="2"/>
  <c r="L57" i="2" s="1"/>
  <c r="P47" i="2"/>
  <c r="P54" i="2" s="1"/>
  <c r="T29" i="2"/>
  <c r="U29" i="2" s="1"/>
  <c r="T37" i="2"/>
  <c r="U37" i="2" s="1"/>
  <c r="N50" i="2"/>
  <c r="N57" i="2" s="1"/>
  <c r="R47" i="2"/>
  <c r="R54" i="2" s="1"/>
  <c r="L52" i="2"/>
  <c r="L59" i="2" s="1"/>
  <c r="P49" i="2"/>
  <c r="P56" i="2" s="1"/>
  <c r="P50" i="2"/>
  <c r="P57" i="2" s="1"/>
  <c r="T30" i="2"/>
  <c r="U30" i="2" s="1"/>
  <c r="T21" i="2"/>
  <c r="U21" i="2" s="1"/>
  <c r="H50" i="2"/>
  <c r="H57" i="2" s="1"/>
  <c r="T13" i="2"/>
  <c r="T22" i="2"/>
  <c r="U22" i="2" s="1"/>
  <c r="T38" i="2"/>
  <c r="U38" i="2" s="1"/>
  <c r="J46" i="2"/>
  <c r="J53" i="2" s="1"/>
  <c r="N51" i="2"/>
  <c r="N58" i="2" s="1"/>
  <c r="R48" i="2"/>
  <c r="R55" i="2" s="1"/>
  <c r="T15" i="2"/>
  <c r="T34" i="2"/>
  <c r="U34" i="2" s="1"/>
  <c r="T19" i="2"/>
  <c r="U19" i="2" s="1"/>
  <c r="T27" i="2"/>
  <c r="U27" i="2" s="1"/>
  <c r="T35" i="2"/>
  <c r="U35" i="2" s="1"/>
  <c r="T43" i="2"/>
  <c r="U43" i="2" s="1"/>
  <c r="T14" i="2"/>
  <c r="T40" i="2"/>
  <c r="U40" i="2" s="1"/>
  <c r="R51" i="2"/>
  <c r="R58" i="2" s="1"/>
  <c r="T18" i="2"/>
  <c r="U18" i="2" s="1"/>
  <c r="T42" i="2"/>
  <c r="U42" i="2" s="1"/>
  <c r="T12" i="2"/>
  <c r="U12" i="2" s="1"/>
  <c r="T20" i="2"/>
  <c r="U20" i="2" s="1"/>
  <c r="T28" i="2"/>
  <c r="U28" i="2" s="1"/>
  <c r="T36" i="2"/>
  <c r="U36" i="2" s="1"/>
  <c r="T44" i="2"/>
  <c r="U44" i="2" s="1"/>
  <c r="T31" i="2"/>
  <c r="U31" i="2" s="1"/>
  <c r="T32" i="2"/>
  <c r="U32" i="2" s="1"/>
  <c r="T39" i="2"/>
  <c r="U39" i="2" s="1"/>
  <c r="T24" i="2"/>
  <c r="U24" i="2" s="1"/>
  <c r="T17" i="2"/>
  <c r="T25" i="2"/>
  <c r="U25" i="2" s="1"/>
  <c r="T33" i="2"/>
  <c r="U33" i="2" s="1"/>
  <c r="T41" i="2"/>
  <c r="U41" i="2" s="1"/>
  <c r="T23" i="2"/>
  <c r="U23" i="2" s="1"/>
  <c r="T16" i="2"/>
  <c r="T26" i="2"/>
  <c r="U26" i="2" s="1"/>
  <c r="T46" i="2" l="1"/>
  <c r="T53" i="2" s="1"/>
  <c r="U11" i="2"/>
  <c r="U46" i="2" s="1"/>
  <c r="U53" i="2" s="1"/>
  <c r="U17" i="2"/>
  <c r="U52" i="2" s="1"/>
  <c r="U59" i="2" s="1"/>
  <c r="T52" i="2"/>
  <c r="T59" i="2" s="1"/>
  <c r="T47" i="2"/>
  <c r="T54" i="2" s="1"/>
  <c r="U47" i="2"/>
  <c r="U54" i="2" s="1"/>
  <c r="T51" i="2"/>
  <c r="T58" i="2" s="1"/>
  <c r="U16" i="2"/>
  <c r="U51" i="2" s="1"/>
  <c r="U58" i="2" s="1"/>
  <c r="U14" i="2"/>
  <c r="U49" i="2" s="1"/>
  <c r="U56" i="2" s="1"/>
  <c r="T49" i="2"/>
  <c r="T56" i="2" s="1"/>
  <c r="T50" i="2"/>
  <c r="T57" i="2" s="1"/>
  <c r="U15" i="2"/>
  <c r="U50" i="2" s="1"/>
  <c r="U57" i="2" s="1"/>
  <c r="U13" i="2"/>
  <c r="U48" i="2" s="1"/>
  <c r="U55" i="2" s="1"/>
  <c r="T48" i="2"/>
  <c r="T55" i="2" s="1"/>
</calcChain>
</file>

<file path=xl/sharedStrings.xml><?xml version="1.0" encoding="utf-8"?>
<sst xmlns="http://schemas.openxmlformats.org/spreadsheetml/2006/main" count="156" uniqueCount="62">
  <si>
    <t>2007-2011</t>
  </si>
  <si>
    <t>2008-2012</t>
  </si>
  <si>
    <t>2009-2013</t>
  </si>
  <si>
    <t>2010-2014</t>
  </si>
  <si>
    <t>2011-2015</t>
  </si>
  <si>
    <t>2012-2016</t>
  </si>
  <si>
    <t>2013-2017</t>
  </si>
  <si>
    <t>-</t>
  </si>
  <si>
    <t>&lt;a href='https://www.ssb.no/offentlig-sektor/kommunekatalog/endringer-i-de-regionale-inndelingene' target='footnote'&gt;&lt;b&gt;See list over changes in regional classifications (in Norwegian)&lt;/b&gt;&lt;/a&gt;.</t>
  </si>
  <si>
    <t>Productive forest land:</t>
  </si>
  <si>
    <t>Broadleaved bogs and pine bogs:</t>
  </si>
  <si>
    <t>Latest update:</t>
  </si>
  <si>
    <t>20180831 08:00</t>
  </si>
  <si>
    <t>Unproductive forest:</t>
  </si>
  <si>
    <t>Source:</t>
  </si>
  <si>
    <t>Statistics Norway</t>
  </si>
  <si>
    <t>Contact:</t>
  </si>
  <si>
    <t>Trond Amund Steinset, Statistics Norway</t>
  </si>
  <si>
    <t xml:space="preserve"> +47 6288 5582</t>
  </si>
  <si>
    <t>tra@ssb.no</t>
  </si>
  <si>
    <t>Copyright</t>
  </si>
  <si>
    <r>
      <t>Østfold,
Akershus,
Oslo and
Hedmark
(in km</t>
    </r>
    <r>
      <rPr>
        <b/>
        <vertAlign val="superscript"/>
        <sz val="11"/>
        <color rgb="FF000000"/>
        <rFont val="Calibri"/>
        <family val="2"/>
      </rPr>
      <t>2</t>
    </r>
    <r>
      <rPr>
        <b/>
        <sz val="11"/>
        <color rgb="FF000000"/>
        <rFont val="Calibri"/>
        <family val="2"/>
      </rPr>
      <t>)</t>
    </r>
  </si>
  <si>
    <r>
      <t>Oppland,
Buskerud
and
Vestfold
(in km</t>
    </r>
    <r>
      <rPr>
        <b/>
        <vertAlign val="superscript"/>
        <sz val="11"/>
        <color rgb="FF000000"/>
        <rFont val="Calibri"/>
        <family val="2"/>
      </rPr>
      <t>2</t>
    </r>
    <r>
      <rPr>
        <b/>
        <sz val="11"/>
        <color rgb="FF000000"/>
        <rFont val="Calibri"/>
        <family val="2"/>
      </rPr>
      <t>)</t>
    </r>
  </si>
  <si>
    <r>
      <t>Telemark,
Aust-Agder
and
Vest-Agder
(in km</t>
    </r>
    <r>
      <rPr>
        <b/>
        <vertAlign val="superscript"/>
        <sz val="11"/>
        <color rgb="FF000000"/>
        <rFont val="Calibri"/>
        <family val="2"/>
      </rPr>
      <t>2</t>
    </r>
    <r>
      <rPr>
        <b/>
        <sz val="11"/>
        <color rgb="FF000000"/>
        <rFont val="Calibri"/>
        <family val="2"/>
      </rPr>
      <t>)</t>
    </r>
  </si>
  <si>
    <r>
      <t>Rogaland,
Hordaland,
Sogn og Fjordane and
Møre og Romsdal
(in km</t>
    </r>
    <r>
      <rPr>
        <b/>
        <vertAlign val="superscript"/>
        <sz val="11"/>
        <color rgb="FF000000"/>
        <rFont val="Calibri"/>
        <family val="2"/>
      </rPr>
      <t>2</t>
    </r>
    <r>
      <rPr>
        <b/>
        <sz val="11"/>
        <color rgb="FF000000"/>
        <rFont val="Calibri"/>
        <family val="2"/>
      </rPr>
      <t>)</t>
    </r>
  </si>
  <si>
    <r>
      <t>Sør-Trøndelag
and
Nord- Trøndelag
(in km</t>
    </r>
    <r>
      <rPr>
        <b/>
        <vertAlign val="superscript"/>
        <sz val="11"/>
        <color rgb="FF000000"/>
        <rFont val="Calibri"/>
        <family val="2"/>
      </rPr>
      <t>2</t>
    </r>
    <r>
      <rPr>
        <b/>
        <sz val="11"/>
        <color rgb="FF000000"/>
        <rFont val="Calibri"/>
        <family val="2"/>
      </rPr>
      <t>)</t>
    </r>
  </si>
  <si>
    <r>
      <t>Nordland
and
Troms
(in km</t>
    </r>
    <r>
      <rPr>
        <b/>
        <vertAlign val="superscript"/>
        <sz val="11"/>
        <color rgb="FF000000"/>
        <rFont val="Calibri"/>
        <family val="2"/>
      </rPr>
      <t>2</t>
    </r>
    <r>
      <rPr>
        <b/>
        <sz val="11"/>
        <color rgb="FF000000"/>
        <rFont val="Calibri"/>
        <family val="2"/>
      </rPr>
      <t>)</t>
    </r>
  </si>
  <si>
    <r>
      <t>Finnmark
(in km</t>
    </r>
    <r>
      <rPr>
        <b/>
        <vertAlign val="superscript"/>
        <sz val="11"/>
        <color rgb="FF000000"/>
        <rFont val="Calibri"/>
        <family val="2"/>
      </rPr>
      <t>2</t>
    </r>
    <r>
      <rPr>
        <b/>
        <sz val="11"/>
        <color rgb="FF000000"/>
        <rFont val="Calibri"/>
        <family val="2"/>
      </rPr>
      <t>)</t>
    </r>
  </si>
  <si>
    <r>
      <t>Total
(in km</t>
    </r>
    <r>
      <rPr>
        <b/>
        <vertAlign val="superscript"/>
        <sz val="11"/>
        <color rgb="FF000000"/>
        <rFont val="Calibri"/>
        <family val="2"/>
      </rPr>
      <t>2</t>
    </r>
    <r>
      <rPr>
        <b/>
        <sz val="11"/>
        <color rgb="FF000000"/>
        <rFont val="Calibri"/>
        <family val="2"/>
      </rPr>
      <t>)</t>
    </r>
  </si>
  <si>
    <t>Average of five year period</t>
  </si>
  <si>
    <t>Reference year</t>
  </si>
  <si>
    <t>Østfold, Akershus,
Oslo and
Hedmark
(in %)</t>
  </si>
  <si>
    <t>Oppland,
Buskerud
and
Vestfold
(in %)</t>
  </si>
  <si>
    <t>Telemark,
Aust-Agder
and
Vest-Agder
(in %)</t>
  </si>
  <si>
    <t>Rogaland,
Hordaland,
Sogn og Fjordane and
Møre og Romsdal
(in %)</t>
  </si>
  <si>
    <t>Sør-Trøndelag
and
Nord- Trøndelag
(in %)</t>
  </si>
  <si>
    <t>Nordland
and
Troms
(in %)</t>
  </si>
  <si>
    <t>Finnmark
(in %)</t>
  </si>
  <si>
    <t>Total
(in %)</t>
  </si>
  <si>
    <t>ID</t>
  </si>
  <si>
    <r>
      <t xml:space="preserve">From the inventory period 2000-2004 the productive forest land area </t>
    </r>
    <r>
      <rPr>
        <b/>
        <u/>
        <sz val="11"/>
        <color rgb="FF000000"/>
        <rFont val="Calibri"/>
        <family val="2"/>
      </rPr>
      <t>does not include</t>
    </r>
    <r>
      <rPr>
        <sz val="11"/>
        <color rgb="FF000000"/>
        <rFont val="Calibri"/>
        <family val="2"/>
      </rPr>
      <t xml:space="preserve"> national and nature reserves.
As from the inventory cycle 2005-2009 areas above the coniferous forest line </t>
    </r>
    <r>
      <rPr>
        <b/>
        <u/>
        <sz val="11"/>
        <color rgb="FF000000"/>
        <rFont val="Calibri"/>
        <family val="2"/>
      </rPr>
      <t>are also included</t>
    </r>
    <r>
      <rPr>
        <sz val="11"/>
        <color rgb="FF000000"/>
        <rFont val="Calibri"/>
        <family val="2"/>
      </rPr>
      <t xml:space="preserve">.
As from the inventory cycle 2007 - 2011 Finnmark forest figures </t>
    </r>
    <r>
      <rPr>
        <b/>
        <u/>
        <sz val="11"/>
        <color rgb="FF000000"/>
        <rFont val="Calibri"/>
        <family val="2"/>
      </rPr>
      <t>are also included</t>
    </r>
    <r>
      <rPr>
        <sz val="11"/>
        <color rgb="FF000000"/>
        <rFont val="Calibri"/>
        <family val="2"/>
      </rPr>
      <t xml:space="preserve">.
This table shows only data from inventory cycle 2007-2011 onwards, therefore all figures are comparable </t>
    </r>
    <r>
      <rPr>
        <b/>
        <sz val="11"/>
        <color rgb="FF000000"/>
        <rFont val="Calibri"/>
        <family val="2"/>
      </rPr>
      <t>representing Productive Forest Land without 'National &amp; Nature Reserves Forest', but include forest above the coniferous forest line and also forest of Finnmark region.</t>
    </r>
  </si>
  <si>
    <t>Development Class I</t>
  </si>
  <si>
    <t>Development Class II</t>
  </si>
  <si>
    <t>Development Class III</t>
  </si>
  <si>
    <t>Development Class IV</t>
  </si>
  <si>
    <t>Development Class V</t>
  </si>
  <si>
    <t>Difference</t>
  </si>
  <si>
    <t xml:space="preserve">Differences of 1 % remaining for certain years and regions are likely due to rounding of percentage values in the original table 08267. </t>
  </si>
  <si>
    <t>Productive forest land
from StatBank table 08198
all 5 Development Classes</t>
  </si>
  <si>
    <r>
      <t>Development Class II
initial figures in %
from Table 06287,
area in km</t>
    </r>
    <r>
      <rPr>
        <vertAlign val="superscript"/>
        <sz val="11"/>
        <color rgb="FF000000"/>
        <rFont val="Calibri"/>
        <family val="2"/>
      </rPr>
      <t>2</t>
    </r>
    <r>
      <rPr>
        <sz val="11"/>
        <color rgb="FF000000"/>
        <rFont val="Calibri"/>
        <family val="2"/>
      </rPr>
      <t xml:space="preserve"> calculated according to Table 08198 area values (ID 1-7)</t>
    </r>
  </si>
  <si>
    <r>
      <t>Development Class III
initial figures in %
from Table 06287,
area in km</t>
    </r>
    <r>
      <rPr>
        <vertAlign val="superscript"/>
        <sz val="11"/>
        <color rgb="FF000000"/>
        <rFont val="Calibri"/>
        <family val="2"/>
      </rPr>
      <t>2</t>
    </r>
    <r>
      <rPr>
        <sz val="11"/>
        <color rgb="FF000000"/>
        <rFont val="Calibri"/>
        <family val="2"/>
      </rPr>
      <t xml:space="preserve"> calculated according to Table 08198 area values (ID 1-7)</t>
    </r>
  </si>
  <si>
    <r>
      <t>Development Class IV
initial figures in %
from Table 06287,
area in km</t>
    </r>
    <r>
      <rPr>
        <vertAlign val="superscript"/>
        <sz val="11"/>
        <color rgb="FF000000"/>
        <rFont val="Calibri"/>
        <family val="2"/>
      </rPr>
      <t>2</t>
    </r>
    <r>
      <rPr>
        <sz val="11"/>
        <color rgb="FF000000"/>
        <rFont val="Calibri"/>
        <family val="2"/>
      </rPr>
      <t xml:space="preserve"> calculated according to Table 08198 area values (ID 1-7)</t>
    </r>
  </si>
  <si>
    <r>
      <t>Development Class V
initial figures in %
from Table 06287,
area in km</t>
    </r>
    <r>
      <rPr>
        <vertAlign val="superscript"/>
        <sz val="11"/>
        <color rgb="FF000000"/>
        <rFont val="Calibri"/>
        <family val="2"/>
      </rPr>
      <t>2</t>
    </r>
    <r>
      <rPr>
        <sz val="11"/>
        <color rgb="FF000000"/>
        <rFont val="Calibri"/>
        <family val="2"/>
      </rPr>
      <t xml:space="preserve"> calculated according to Table 08198 area values (ID 1-7)</t>
    </r>
  </si>
  <si>
    <r>
      <t>Development Class I
initial figures in %
from Table 06287,
area in km</t>
    </r>
    <r>
      <rPr>
        <vertAlign val="superscript"/>
        <sz val="11"/>
        <color rgb="FF000000"/>
        <rFont val="Calibri"/>
        <family val="2"/>
      </rPr>
      <t>2</t>
    </r>
    <r>
      <rPr>
        <sz val="11"/>
        <color rgb="FF000000"/>
        <rFont val="Calibri"/>
        <family val="2"/>
      </rPr>
      <t xml:space="preserve"> calculated according to Table 08198 area values (ID 1-7)</t>
    </r>
  </si>
  <si>
    <t>It is not clear, why the original NFI table 06267 provideds only percentage values instead of the area figures and why the percentage values are rounded to integer figures, instead to percent with at least one decimal position.</t>
  </si>
  <si>
    <t>Table 06287: Productive Forest Land area in km² (calculated) &amp; percent (original) by Forest Development Classes and region - Reference years 2009-2015</t>
  </si>
  <si>
    <t>Productive forest land
from StatBank table 08198</t>
  </si>
  <si>
    <t>Development classes Total sum 
from all 5 Development Classes</t>
  </si>
  <si>
    <t>Control Difference of Total sum
from all 5 Development Classes
against initial figures from Table 08198 (ID 1-7)</t>
  </si>
  <si>
    <t>Due to this limited precision of original values expressed in percent, the area figures unfortunately cannot be calculated more precisely and area values 'jump' between observation periods in the cases the percentage value changes by 1 %.</t>
  </si>
  <si>
    <t>For exact definition of 'Development Class' refer to 'Classification of productive forest area by development class' at https://www.ssb.no/en/klass/klassifikasjoner/70</t>
  </si>
  <si>
    <t>Development 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</si>
</sst>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7" x14ac:knownFonts="1">
    <font>
      <sz val="11"/>
      <color rgb="FF000000"/>
      <name val="Calibri"/>
      <family val="2"/>
    </font>
    <font>
      <b/>
      <sz val="14"/>
      <color rgb="FF000000"/>
      <name val="Calibri"/>
      <family val="2"/>
    </font>
    <font>
      <b/>
      <sz val="11"/>
      <color rgb="FF000000"/>
      <name val="Calibri"/>
      <family val="2"/>
    </font>
    <font>
      <sz val="11"/>
      <color rgb="FF000000"/>
      <name val="Calibri"/>
      <family val="2"/>
    </font>
    <font>
      <b/>
      <vertAlign val="superscript"/>
      <sz val="11"/>
      <color rgb="FF000000"/>
      <name val="Calibri"/>
      <family val="2"/>
    </font>
    <font>
      <b/>
      <u/>
      <sz val="11"/>
      <color rgb="FF000000"/>
      <name val="Calibri"/>
      <family val="2"/>
    </font>
    <font>
      <vertAlign val="superscript"/>
      <sz val="11"/>
      <color rgb="FF000000"/>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2">
    <xf numFmtId="0" fontId="0" fillId="0" borderId="0" applyNumberFormat="0" applyBorder="0" applyAlignment="0"/>
    <xf numFmtId="9" fontId="3" fillId="0" borderId="0" applyFont="0" applyFill="0" applyBorder="0" applyAlignment="0" applyProtection="0"/>
  </cellStyleXfs>
  <cellXfs count="77">
    <xf numFmtId="0" fontId="0" fillId="0" borderId="0" xfId="0" applyFill="1" applyProtection="1"/>
    <xf numFmtId="0" fontId="0" fillId="0" borderId="0" xfId="0" applyFill="1" applyAlignment="1" applyProtection="1">
      <alignment wrapText="1"/>
    </xf>
    <xf numFmtId="0" fontId="0" fillId="0" borderId="0" xfId="0" applyFill="1" applyAlignment="1" applyProtection="1">
      <alignment horizontal="center"/>
    </xf>
    <xf numFmtId="3" fontId="0" fillId="0" borderId="1" xfId="0" applyNumberFormat="1" applyFill="1" applyBorder="1" applyProtection="1"/>
    <xf numFmtId="0" fontId="2" fillId="0" borderId="5" xfId="0" applyFont="1" applyFill="1" applyBorder="1" applyProtection="1"/>
    <xf numFmtId="0" fontId="2" fillId="0" borderId="7" xfId="0" applyFont="1" applyFill="1" applyBorder="1" applyProtection="1"/>
    <xf numFmtId="3" fontId="0" fillId="0" borderId="8" xfId="0" applyNumberFormat="1" applyFill="1" applyBorder="1" applyProtection="1"/>
    <xf numFmtId="0" fontId="2" fillId="0" borderId="2" xfId="0" applyFont="1" applyFill="1" applyBorder="1" applyAlignment="1" applyProtection="1">
      <alignment wrapText="1"/>
    </xf>
    <xf numFmtId="3" fontId="0" fillId="0" borderId="13" xfId="0" applyNumberFormat="1" applyFill="1" applyBorder="1" applyProtection="1"/>
    <xf numFmtId="3" fontId="0" fillId="0" borderId="14" xfId="0" applyNumberFormat="1" applyFill="1" applyBorder="1" applyProtection="1"/>
    <xf numFmtId="0" fontId="2" fillId="0" borderId="10" xfId="0" applyFont="1" applyFill="1" applyBorder="1" applyAlignment="1" applyProtection="1">
      <alignment wrapText="1"/>
    </xf>
    <xf numFmtId="0" fontId="2" fillId="0" borderId="12" xfId="0" applyFont="1" applyFill="1" applyBorder="1" applyAlignment="1" applyProtection="1">
      <alignment horizontal="center" wrapText="1"/>
    </xf>
    <xf numFmtId="0" fontId="2" fillId="0" borderId="6" xfId="0" applyFont="1" applyFill="1" applyBorder="1" applyAlignment="1" applyProtection="1">
      <alignment horizontal="center"/>
    </xf>
    <xf numFmtId="0" fontId="2" fillId="0" borderId="9" xfId="0" applyFont="1" applyFill="1" applyBorder="1" applyAlignment="1" applyProtection="1">
      <alignment horizontal="center"/>
    </xf>
    <xf numFmtId="0" fontId="2" fillId="0" borderId="3" xfId="0" applyFont="1" applyFill="1" applyBorder="1" applyProtection="1"/>
    <xf numFmtId="0" fontId="2" fillId="0" borderId="18" xfId="0" applyFont="1" applyFill="1" applyBorder="1" applyAlignment="1" applyProtection="1">
      <alignment horizontal="center"/>
    </xf>
    <xf numFmtId="3" fontId="0" fillId="0" borderId="19" xfId="0" applyNumberFormat="1" applyFill="1" applyBorder="1" applyProtection="1"/>
    <xf numFmtId="3" fontId="0" fillId="0" borderId="4" xfId="0" applyNumberFormat="1" applyFill="1" applyBorder="1" applyProtection="1"/>
    <xf numFmtId="3" fontId="0" fillId="2" borderId="4" xfId="0" applyNumberFormat="1" applyFill="1" applyBorder="1" applyProtection="1"/>
    <xf numFmtId="3" fontId="0" fillId="2" borderId="1" xfId="0" applyNumberFormat="1" applyFill="1" applyBorder="1" applyProtection="1"/>
    <xf numFmtId="3" fontId="0" fillId="2" borderId="8" xfId="0" applyNumberFormat="1" applyFill="1" applyBorder="1" applyProtection="1"/>
    <xf numFmtId="10" fontId="3" fillId="2" borderId="18" xfId="1" applyNumberFormat="1" applyFont="1" applyFill="1" applyBorder="1" applyAlignment="1" applyProtection="1">
      <alignment wrapText="1"/>
    </xf>
    <xf numFmtId="10" fontId="3" fillId="2" borderId="6" xfId="1" applyNumberFormat="1" applyFont="1" applyFill="1" applyBorder="1" applyAlignment="1" applyProtection="1">
      <alignment wrapText="1"/>
    </xf>
    <xf numFmtId="10" fontId="3" fillId="2" borderId="9" xfId="1" applyNumberFormat="1" applyFont="1" applyFill="1" applyBorder="1" applyAlignment="1" applyProtection="1">
      <alignment wrapText="1"/>
    </xf>
    <xf numFmtId="0" fontId="2" fillId="2" borderId="10" xfId="0" applyFont="1" applyFill="1" applyBorder="1" applyAlignment="1" applyProtection="1">
      <alignment wrapText="1"/>
    </xf>
    <xf numFmtId="0" fontId="2" fillId="2" borderId="12" xfId="0" applyFont="1" applyFill="1" applyBorder="1" applyAlignment="1" applyProtection="1">
      <alignment wrapText="1"/>
    </xf>
    <xf numFmtId="3" fontId="0" fillId="2" borderId="3" xfId="0" applyNumberFormat="1" applyFill="1" applyBorder="1" applyProtection="1"/>
    <xf numFmtId="3" fontId="0" fillId="2" borderId="5" xfId="0" applyNumberFormat="1" applyFill="1" applyBorder="1" applyProtection="1"/>
    <xf numFmtId="3" fontId="0" fillId="2" borderId="7" xfId="0" applyNumberFormat="1" applyFill="1" applyBorder="1" applyProtection="1"/>
    <xf numFmtId="0" fontId="2" fillId="0" borderId="11" xfId="0" applyFont="1" applyFill="1" applyBorder="1" applyAlignment="1" applyProtection="1">
      <alignment wrapText="1"/>
    </xf>
    <xf numFmtId="0" fontId="2" fillId="2" borderId="11" xfId="0" applyFont="1" applyFill="1" applyBorder="1" applyAlignment="1" applyProtection="1">
      <alignment wrapText="1"/>
    </xf>
    <xf numFmtId="0" fontId="2" fillId="0" borderId="12" xfId="0" applyFont="1" applyFill="1" applyBorder="1" applyAlignment="1" applyProtection="1">
      <alignment wrapText="1"/>
    </xf>
    <xf numFmtId="0" fontId="2" fillId="0" borderId="20" xfId="0" applyFont="1" applyFill="1" applyBorder="1" applyAlignment="1" applyProtection="1">
      <alignment horizontal="center"/>
    </xf>
    <xf numFmtId="0" fontId="0" fillId="0" borderId="20" xfId="0" applyFill="1" applyBorder="1" applyAlignment="1" applyProtection="1">
      <alignment horizontal="center"/>
    </xf>
    <xf numFmtId="0" fontId="0" fillId="0" borderId="1" xfId="0" applyFill="1" applyBorder="1" applyAlignment="1" applyProtection="1">
      <alignment horizontal="center"/>
    </xf>
    <xf numFmtId="0" fontId="0" fillId="0" borderId="0" xfId="0" applyFill="1" applyAlignment="1" applyProtection="1"/>
    <xf numFmtId="0" fontId="0" fillId="0" borderId="17" xfId="0" applyFont="1" applyFill="1" applyBorder="1" applyAlignment="1" applyProtection="1">
      <alignment wrapText="1"/>
    </xf>
    <xf numFmtId="0" fontId="0" fillId="0" borderId="15" xfId="0" applyFont="1" applyFill="1" applyBorder="1" applyAlignment="1" applyProtection="1">
      <alignment wrapText="1"/>
    </xf>
    <xf numFmtId="0" fontId="0" fillId="0" borderId="16" xfId="0" applyFont="1" applyFill="1" applyBorder="1" applyAlignment="1" applyProtection="1">
      <alignment wrapText="1"/>
    </xf>
    <xf numFmtId="164" fontId="3" fillId="2" borderId="4" xfId="1" applyNumberFormat="1" applyFont="1" applyFill="1" applyBorder="1" applyAlignment="1" applyProtection="1">
      <alignment wrapText="1"/>
    </xf>
    <xf numFmtId="164" fontId="3" fillId="2" borderId="1" xfId="1" applyNumberFormat="1" applyFont="1" applyFill="1" applyBorder="1" applyAlignment="1" applyProtection="1">
      <alignment wrapText="1"/>
    </xf>
    <xf numFmtId="164" fontId="3" fillId="2" borderId="8" xfId="1" applyNumberFormat="1" applyFont="1" applyFill="1" applyBorder="1" applyAlignment="1" applyProtection="1">
      <alignment wrapText="1"/>
    </xf>
    <xf numFmtId="165" fontId="0" fillId="2" borderId="4" xfId="0" applyNumberFormat="1" applyFill="1" applyBorder="1" applyProtection="1"/>
    <xf numFmtId="165" fontId="0" fillId="2" borderId="25" xfId="0" applyNumberFormat="1" applyFill="1" applyBorder="1" applyProtection="1"/>
    <xf numFmtId="165" fontId="0" fillId="3" borderId="4" xfId="0" applyNumberFormat="1" applyFill="1" applyBorder="1" applyProtection="1"/>
    <xf numFmtId="164" fontId="3" fillId="3" borderId="4" xfId="1" applyNumberFormat="1" applyFont="1" applyFill="1" applyBorder="1" applyAlignment="1" applyProtection="1">
      <alignment wrapText="1"/>
    </xf>
    <xf numFmtId="165" fontId="0" fillId="3" borderId="25" xfId="0" applyNumberFormat="1" applyFill="1" applyBorder="1" applyProtection="1"/>
    <xf numFmtId="164" fontId="3" fillId="3" borderId="1" xfId="1" applyNumberFormat="1" applyFont="1" applyFill="1" applyBorder="1" applyAlignment="1" applyProtection="1">
      <alignment wrapText="1"/>
    </xf>
    <xf numFmtId="164" fontId="3" fillId="3" borderId="8" xfId="1" applyNumberFormat="1" applyFont="1" applyFill="1" applyBorder="1" applyAlignment="1" applyProtection="1">
      <alignment wrapText="1"/>
    </xf>
    <xf numFmtId="165" fontId="0" fillId="3" borderId="7" xfId="0" applyNumberFormat="1" applyFill="1" applyBorder="1" applyProtection="1"/>
    <xf numFmtId="165" fontId="0" fillId="2" borderId="8" xfId="0" applyNumberFormat="1" applyFill="1" applyBorder="1" applyProtection="1"/>
    <xf numFmtId="165" fontId="0" fillId="3" borderId="14" xfId="0" applyNumberFormat="1" applyFill="1" applyBorder="1" applyProtection="1"/>
    <xf numFmtId="164" fontId="3" fillId="0" borderId="1" xfId="1" applyNumberFormat="1" applyFont="1" applyFill="1" applyBorder="1" applyAlignment="1" applyProtection="1">
      <alignment wrapText="1"/>
    </xf>
    <xf numFmtId="164" fontId="3" fillId="0" borderId="8" xfId="1" applyNumberFormat="1" applyFont="1" applyFill="1" applyBorder="1" applyAlignment="1" applyProtection="1">
      <alignment wrapText="1"/>
    </xf>
    <xf numFmtId="164" fontId="3" fillId="0" borderId="20" xfId="1" applyNumberFormat="1" applyFont="1" applyFill="1" applyBorder="1" applyAlignment="1" applyProtection="1">
      <alignment wrapText="1"/>
    </xf>
    <xf numFmtId="164" fontId="3" fillId="0" borderId="21" xfId="1" applyNumberFormat="1" applyFont="1" applyFill="1" applyBorder="1" applyAlignment="1" applyProtection="1">
      <alignment wrapText="1"/>
    </xf>
    <xf numFmtId="0" fontId="0" fillId="4" borderId="17" xfId="0" applyFont="1" applyFill="1" applyBorder="1" applyAlignment="1" applyProtection="1">
      <alignment wrapText="1"/>
    </xf>
    <xf numFmtId="165" fontId="0" fillId="5" borderId="25" xfId="0" applyNumberFormat="1" applyFill="1" applyBorder="1" applyProtection="1"/>
    <xf numFmtId="164" fontId="3" fillId="5" borderId="1" xfId="1" applyNumberFormat="1" applyFont="1" applyFill="1" applyBorder="1" applyAlignment="1" applyProtection="1">
      <alignment wrapText="1"/>
    </xf>
    <xf numFmtId="165" fontId="0" fillId="5" borderId="4" xfId="0" applyNumberFormat="1" applyFill="1" applyBorder="1" applyProtection="1"/>
    <xf numFmtId="164" fontId="3" fillId="5" borderId="4" xfId="1" applyNumberFormat="1" applyFont="1" applyFill="1" applyBorder="1" applyAlignment="1" applyProtection="1">
      <alignment wrapText="1"/>
    </xf>
    <xf numFmtId="0" fontId="0" fillId="5" borderId="27" xfId="0" applyFont="1" applyFill="1" applyBorder="1" applyAlignment="1" applyProtection="1"/>
    <xf numFmtId="0" fontId="0" fillId="5" borderId="0" xfId="0" applyFont="1" applyFill="1" applyBorder="1" applyAlignment="1" applyProtection="1"/>
    <xf numFmtId="0" fontId="0" fillId="5" borderId="0" xfId="0" applyFill="1" applyProtection="1"/>
    <xf numFmtId="0" fontId="0" fillId="5" borderId="0" xfId="0" applyFill="1" applyAlignment="1" applyProtection="1">
      <alignment horizontal="center"/>
    </xf>
    <xf numFmtId="0" fontId="0" fillId="4" borderId="15" xfId="0" applyFont="1" applyFill="1" applyBorder="1" applyAlignment="1" applyProtection="1">
      <alignment wrapText="1"/>
    </xf>
    <xf numFmtId="0" fontId="0" fillId="4" borderId="16" xfId="0" applyFont="1" applyFill="1" applyBorder="1" applyAlignment="1" applyProtection="1">
      <alignment wrapText="1"/>
    </xf>
    <xf numFmtId="0" fontId="0" fillId="0" borderId="28" xfId="0" applyFill="1" applyBorder="1" applyAlignment="1" applyProtection="1">
      <alignment horizontal="center"/>
    </xf>
    <xf numFmtId="0" fontId="2" fillId="0" borderId="2" xfId="0" applyFont="1" applyFill="1" applyBorder="1" applyAlignment="1" applyProtection="1">
      <alignment horizontal="center"/>
    </xf>
    <xf numFmtId="10" fontId="3" fillId="2" borderId="29" xfId="1" applyNumberFormat="1" applyFont="1" applyFill="1" applyBorder="1" applyAlignment="1" applyProtection="1">
      <alignment wrapText="1"/>
    </xf>
    <xf numFmtId="0" fontId="2" fillId="0" borderId="0" xfId="0" applyFont="1" applyFill="1" applyBorder="1" applyAlignment="1" applyProtection="1"/>
    <xf numFmtId="0" fontId="1" fillId="0" borderId="22" xfId="0" applyFont="1" applyFill="1" applyBorder="1" applyAlignment="1" applyProtection="1">
      <alignment horizontal="center"/>
    </xf>
    <xf numFmtId="0" fontId="1" fillId="0" borderId="23" xfId="0" applyFont="1" applyFill="1" applyBorder="1" applyAlignment="1" applyProtection="1">
      <alignment horizontal="center"/>
    </xf>
    <xf numFmtId="0" fontId="1" fillId="0" borderId="24" xfId="0" applyFont="1" applyFill="1" applyBorder="1" applyAlignment="1" applyProtection="1">
      <alignment horizontal="center"/>
    </xf>
    <xf numFmtId="0" fontId="0" fillId="0" borderId="22" xfId="0" applyFont="1" applyFill="1" applyBorder="1" applyAlignment="1" applyProtection="1">
      <alignment horizontal="center" wrapText="1"/>
    </xf>
    <xf numFmtId="0" fontId="0" fillId="0" borderId="23" xfId="0" applyFont="1" applyFill="1" applyBorder="1" applyAlignment="1" applyProtection="1">
      <alignment horizontal="center"/>
    </xf>
    <xf numFmtId="0" fontId="0" fillId="0" borderId="26" xfId="0" applyFont="1" applyFill="1" applyBorder="1" applyAlignment="1" applyProtection="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2"/>
  <sheetViews>
    <sheetView tabSelected="1" topLeftCell="B1" zoomScaleNormal="100" workbookViewId="0">
      <pane xSplit="4" ySplit="3" topLeftCell="F4" activePane="bottomRight" state="frozen"/>
      <selection activeCell="B1" sqref="B1"/>
      <selection pane="topRight" activeCell="E1" sqref="E1"/>
      <selection pane="bottomLeft" activeCell="B3" sqref="B3"/>
      <selection pane="bottomRight" activeCell="B1" sqref="B1"/>
    </sheetView>
  </sheetViews>
  <sheetFormatPr defaultRowHeight="15" x14ac:dyDescent="0.25"/>
  <cols>
    <col min="2" max="2" width="7.140625" customWidth="1"/>
    <col min="3" max="3" width="31.7109375" customWidth="1"/>
    <col min="4" max="4" width="11.7109375" customWidth="1"/>
    <col min="5" max="5" width="11.7109375" style="2" customWidth="1"/>
    <col min="6" max="11" width="11.7109375" customWidth="1"/>
    <col min="12" max="13" width="19.7109375" customWidth="1"/>
    <col min="14" max="15" width="15.7109375" customWidth="1"/>
    <col min="16" max="21" width="11.7109375" customWidth="1"/>
  </cols>
  <sheetData>
    <row r="1" spans="1:21" ht="19.5" thickBot="1" x14ac:dyDescent="0.35">
      <c r="A1" s="2"/>
      <c r="B1" s="2"/>
      <c r="C1" s="71" t="s">
        <v>55</v>
      </c>
      <c r="D1" s="72"/>
      <c r="E1" s="72"/>
      <c r="F1" s="72"/>
      <c r="G1" s="72"/>
      <c r="H1" s="72"/>
      <c r="I1" s="72"/>
      <c r="J1" s="72"/>
      <c r="K1" s="72"/>
      <c r="L1" s="72"/>
      <c r="M1" s="72"/>
      <c r="N1" s="72"/>
      <c r="O1" s="72"/>
      <c r="P1" s="72"/>
      <c r="Q1" s="72"/>
      <c r="R1" s="72"/>
      <c r="S1" s="72"/>
      <c r="T1" s="72"/>
      <c r="U1" s="73"/>
    </row>
    <row r="2" spans="1:21" ht="62.25" customHeight="1" thickBot="1" x14ac:dyDescent="0.3">
      <c r="A2" s="2"/>
      <c r="B2" s="2"/>
      <c r="C2" s="74" t="s">
        <v>40</v>
      </c>
      <c r="D2" s="75"/>
      <c r="E2" s="75"/>
      <c r="F2" s="75"/>
      <c r="G2" s="75"/>
      <c r="H2" s="75"/>
      <c r="I2" s="75"/>
      <c r="J2" s="75"/>
      <c r="K2" s="75"/>
      <c r="L2" s="75"/>
      <c r="M2" s="75"/>
      <c r="N2" s="75"/>
      <c r="O2" s="75"/>
      <c r="P2" s="75"/>
      <c r="Q2" s="75"/>
      <c r="R2" s="75"/>
      <c r="S2" s="75"/>
      <c r="T2" s="75"/>
      <c r="U2" s="76"/>
    </row>
    <row r="3" spans="1:21" ht="93" thickBot="1" x14ac:dyDescent="0.3">
      <c r="A3" s="32" t="s">
        <v>39</v>
      </c>
      <c r="B3" s="68" t="s">
        <v>39</v>
      </c>
      <c r="C3" s="7" t="s">
        <v>61</v>
      </c>
      <c r="D3" s="10" t="s">
        <v>29</v>
      </c>
      <c r="E3" s="11" t="s">
        <v>30</v>
      </c>
      <c r="F3" s="10" t="s">
        <v>21</v>
      </c>
      <c r="G3" s="29" t="s">
        <v>31</v>
      </c>
      <c r="H3" s="30" t="s">
        <v>22</v>
      </c>
      <c r="I3" s="30" t="s">
        <v>32</v>
      </c>
      <c r="J3" s="29" t="s">
        <v>23</v>
      </c>
      <c r="K3" s="29" t="s">
        <v>33</v>
      </c>
      <c r="L3" s="30" t="s">
        <v>24</v>
      </c>
      <c r="M3" s="30" t="s">
        <v>34</v>
      </c>
      <c r="N3" s="29" t="s">
        <v>25</v>
      </c>
      <c r="O3" s="29" t="s">
        <v>35</v>
      </c>
      <c r="P3" s="30" t="s">
        <v>26</v>
      </c>
      <c r="Q3" s="30" t="s">
        <v>36</v>
      </c>
      <c r="R3" s="29" t="s">
        <v>27</v>
      </c>
      <c r="S3" s="31" t="s">
        <v>37</v>
      </c>
      <c r="T3" s="24" t="s">
        <v>28</v>
      </c>
      <c r="U3" s="25" t="s">
        <v>38</v>
      </c>
    </row>
    <row r="4" spans="1:21" ht="45" x14ac:dyDescent="0.25">
      <c r="A4" s="33">
        <v>1</v>
      </c>
      <c r="B4" s="67">
        <v>1</v>
      </c>
      <c r="C4" s="36" t="s">
        <v>48</v>
      </c>
      <c r="D4" s="14" t="s">
        <v>0</v>
      </c>
      <c r="E4" s="15">
        <v>2009</v>
      </c>
      <c r="F4" s="16">
        <v>19682</v>
      </c>
      <c r="G4" s="52">
        <v>100</v>
      </c>
      <c r="H4" s="18">
        <v>15418</v>
      </c>
      <c r="I4" s="40">
        <v>100</v>
      </c>
      <c r="J4" s="17">
        <v>11932</v>
      </c>
      <c r="K4" s="52">
        <v>100</v>
      </c>
      <c r="L4" s="18">
        <v>10529</v>
      </c>
      <c r="M4" s="40">
        <v>100</v>
      </c>
      <c r="N4" s="17">
        <v>10908</v>
      </c>
      <c r="O4" s="52">
        <v>100</v>
      </c>
      <c r="P4" s="18">
        <v>11410</v>
      </c>
      <c r="Q4" s="40">
        <v>100</v>
      </c>
      <c r="R4" s="17">
        <v>3520</v>
      </c>
      <c r="S4" s="54">
        <v>100</v>
      </c>
      <c r="T4" s="26">
        <v>83399</v>
      </c>
      <c r="U4" s="21">
        <v>1</v>
      </c>
    </row>
    <row r="5" spans="1:21" ht="45" x14ac:dyDescent="0.25">
      <c r="A5" s="33">
        <v>2</v>
      </c>
      <c r="B5" s="33">
        <v>2</v>
      </c>
      <c r="C5" s="37" t="s">
        <v>48</v>
      </c>
      <c r="D5" s="4" t="s">
        <v>1</v>
      </c>
      <c r="E5" s="12">
        <v>2010</v>
      </c>
      <c r="F5" s="8">
        <v>19678</v>
      </c>
      <c r="G5" s="52">
        <v>100</v>
      </c>
      <c r="H5" s="19">
        <v>15394</v>
      </c>
      <c r="I5" s="40">
        <v>100</v>
      </c>
      <c r="J5" s="3">
        <v>11989</v>
      </c>
      <c r="K5" s="52">
        <v>100</v>
      </c>
      <c r="L5" s="19">
        <v>10560</v>
      </c>
      <c r="M5" s="40">
        <v>100</v>
      </c>
      <c r="N5" s="3">
        <v>10891</v>
      </c>
      <c r="O5" s="52">
        <v>100</v>
      </c>
      <c r="P5" s="19">
        <v>11434</v>
      </c>
      <c r="Q5" s="40">
        <v>100</v>
      </c>
      <c r="R5" s="3">
        <v>3551</v>
      </c>
      <c r="S5" s="54">
        <v>100</v>
      </c>
      <c r="T5" s="27">
        <v>83497</v>
      </c>
      <c r="U5" s="22">
        <v>1</v>
      </c>
    </row>
    <row r="6" spans="1:21" ht="45" x14ac:dyDescent="0.25">
      <c r="A6" s="33">
        <v>3</v>
      </c>
      <c r="B6" s="33">
        <v>3</v>
      </c>
      <c r="C6" s="37" t="s">
        <v>48</v>
      </c>
      <c r="D6" s="4" t="s">
        <v>2</v>
      </c>
      <c r="E6" s="12">
        <v>2011</v>
      </c>
      <c r="F6" s="8">
        <v>19640</v>
      </c>
      <c r="G6" s="52">
        <v>100</v>
      </c>
      <c r="H6" s="19">
        <v>15357</v>
      </c>
      <c r="I6" s="40">
        <v>100</v>
      </c>
      <c r="J6" s="3">
        <v>11979</v>
      </c>
      <c r="K6" s="52">
        <v>100</v>
      </c>
      <c r="L6" s="19">
        <v>10569</v>
      </c>
      <c r="M6" s="40">
        <v>100</v>
      </c>
      <c r="N6" s="3">
        <v>10910</v>
      </c>
      <c r="O6" s="52">
        <v>100</v>
      </c>
      <c r="P6" s="19">
        <v>11429</v>
      </c>
      <c r="Q6" s="40">
        <v>100</v>
      </c>
      <c r="R6" s="3">
        <v>3555</v>
      </c>
      <c r="S6" s="54">
        <v>100</v>
      </c>
      <c r="T6" s="27">
        <v>83440</v>
      </c>
      <c r="U6" s="22">
        <v>1</v>
      </c>
    </row>
    <row r="7" spans="1:21" ht="45" x14ac:dyDescent="0.25">
      <c r="A7" s="33">
        <v>4</v>
      </c>
      <c r="B7" s="33">
        <v>4</v>
      </c>
      <c r="C7" s="37" t="s">
        <v>48</v>
      </c>
      <c r="D7" s="4" t="s">
        <v>3</v>
      </c>
      <c r="E7" s="12">
        <v>2012</v>
      </c>
      <c r="F7" s="8">
        <v>19636</v>
      </c>
      <c r="G7" s="52">
        <v>100</v>
      </c>
      <c r="H7" s="19">
        <v>15356</v>
      </c>
      <c r="I7" s="40">
        <v>100</v>
      </c>
      <c r="J7" s="3">
        <v>11957</v>
      </c>
      <c r="K7" s="52">
        <v>100</v>
      </c>
      <c r="L7" s="19">
        <v>10545</v>
      </c>
      <c r="M7" s="40">
        <v>100</v>
      </c>
      <c r="N7" s="3">
        <v>10881</v>
      </c>
      <c r="O7" s="52">
        <v>100</v>
      </c>
      <c r="P7" s="19">
        <v>11410</v>
      </c>
      <c r="Q7" s="40">
        <v>100</v>
      </c>
      <c r="R7" s="3">
        <v>3552</v>
      </c>
      <c r="S7" s="54">
        <v>100</v>
      </c>
      <c r="T7" s="27">
        <v>83337</v>
      </c>
      <c r="U7" s="22">
        <v>1</v>
      </c>
    </row>
    <row r="8" spans="1:21" ht="45" x14ac:dyDescent="0.25">
      <c r="A8" s="33">
        <v>5</v>
      </c>
      <c r="B8" s="33">
        <v>5</v>
      </c>
      <c r="C8" s="37" t="s">
        <v>48</v>
      </c>
      <c r="D8" s="4" t="s">
        <v>4</v>
      </c>
      <c r="E8" s="12">
        <v>2013</v>
      </c>
      <c r="F8" s="8">
        <v>19542</v>
      </c>
      <c r="G8" s="52">
        <v>100</v>
      </c>
      <c r="H8" s="19">
        <v>15283</v>
      </c>
      <c r="I8" s="40">
        <v>100</v>
      </c>
      <c r="J8" s="3">
        <v>11931</v>
      </c>
      <c r="K8" s="52">
        <v>100</v>
      </c>
      <c r="L8" s="19">
        <v>10554</v>
      </c>
      <c r="M8" s="40">
        <v>100</v>
      </c>
      <c r="N8" s="3">
        <v>10883</v>
      </c>
      <c r="O8" s="52">
        <v>100</v>
      </c>
      <c r="P8" s="19">
        <v>11294</v>
      </c>
      <c r="Q8" s="40">
        <v>100</v>
      </c>
      <c r="R8" s="3">
        <v>3552</v>
      </c>
      <c r="S8" s="54">
        <v>100</v>
      </c>
      <c r="T8" s="27">
        <v>83039</v>
      </c>
      <c r="U8" s="22">
        <v>1</v>
      </c>
    </row>
    <row r="9" spans="1:21" ht="45" x14ac:dyDescent="0.25">
      <c r="A9" s="33">
        <v>6</v>
      </c>
      <c r="B9" s="33">
        <v>6</v>
      </c>
      <c r="C9" s="37" t="s">
        <v>48</v>
      </c>
      <c r="D9" s="4" t="s">
        <v>5</v>
      </c>
      <c r="E9" s="12">
        <v>2014</v>
      </c>
      <c r="F9" s="8">
        <v>19622</v>
      </c>
      <c r="G9" s="52">
        <v>100</v>
      </c>
      <c r="H9" s="19">
        <v>15257</v>
      </c>
      <c r="I9" s="40">
        <v>100</v>
      </c>
      <c r="J9" s="3">
        <v>11931</v>
      </c>
      <c r="K9" s="52">
        <v>100</v>
      </c>
      <c r="L9" s="19">
        <v>10581</v>
      </c>
      <c r="M9" s="40">
        <v>100</v>
      </c>
      <c r="N9" s="3">
        <v>10894</v>
      </c>
      <c r="O9" s="52">
        <v>100</v>
      </c>
      <c r="P9" s="19">
        <v>11324</v>
      </c>
      <c r="Q9" s="40">
        <v>100</v>
      </c>
      <c r="R9" s="3">
        <v>3552</v>
      </c>
      <c r="S9" s="54">
        <v>100</v>
      </c>
      <c r="T9" s="27">
        <v>83160</v>
      </c>
      <c r="U9" s="22">
        <v>1</v>
      </c>
    </row>
    <row r="10" spans="1:21" ht="30.75" thickBot="1" x14ac:dyDescent="0.3">
      <c r="A10" s="33">
        <v>7</v>
      </c>
      <c r="B10" s="33">
        <v>7</v>
      </c>
      <c r="C10" s="38" t="s">
        <v>56</v>
      </c>
      <c r="D10" s="5" t="s">
        <v>6</v>
      </c>
      <c r="E10" s="13">
        <v>2015</v>
      </c>
      <c r="F10" s="9">
        <v>19616</v>
      </c>
      <c r="G10" s="53">
        <v>100</v>
      </c>
      <c r="H10" s="20">
        <v>15214</v>
      </c>
      <c r="I10" s="41">
        <v>100</v>
      </c>
      <c r="J10" s="6">
        <v>11916</v>
      </c>
      <c r="K10" s="53">
        <v>100</v>
      </c>
      <c r="L10" s="20">
        <v>10583</v>
      </c>
      <c r="M10" s="41">
        <v>100</v>
      </c>
      <c r="N10" s="6">
        <v>10880</v>
      </c>
      <c r="O10" s="53">
        <v>100</v>
      </c>
      <c r="P10" s="20">
        <v>11325</v>
      </c>
      <c r="Q10" s="41">
        <v>100</v>
      </c>
      <c r="R10" s="6">
        <v>3551</v>
      </c>
      <c r="S10" s="55">
        <v>100</v>
      </c>
      <c r="T10" s="28">
        <v>83084</v>
      </c>
      <c r="U10" s="23">
        <v>1</v>
      </c>
    </row>
    <row r="11" spans="1:21" ht="77.25" x14ac:dyDescent="0.25">
      <c r="A11" s="33">
        <v>8</v>
      </c>
      <c r="B11" s="33">
        <v>8</v>
      </c>
      <c r="C11" s="56" t="s">
        <v>53</v>
      </c>
      <c r="D11" s="14" t="s">
        <v>0</v>
      </c>
      <c r="E11" s="15">
        <v>2009</v>
      </c>
      <c r="F11" s="44">
        <f>F$4*G11/100</f>
        <v>393.64</v>
      </c>
      <c r="G11" s="45">
        <v>2</v>
      </c>
      <c r="H11" s="42">
        <f>H$4*I11/100</f>
        <v>308.36</v>
      </c>
      <c r="I11" s="39">
        <v>2</v>
      </c>
      <c r="J11" s="44">
        <f>J$4*K11/100</f>
        <v>238.64</v>
      </c>
      <c r="K11" s="45">
        <v>2</v>
      </c>
      <c r="L11" s="42">
        <f>L$4*M11/100</f>
        <v>210.58</v>
      </c>
      <c r="M11" s="39">
        <v>2</v>
      </c>
      <c r="N11" s="44">
        <f>N$4*O11/100</f>
        <v>109.08</v>
      </c>
      <c r="O11" s="45">
        <v>1</v>
      </c>
      <c r="P11" s="42">
        <f>P$4*Q11/100</f>
        <v>114.1</v>
      </c>
      <c r="Q11" s="39">
        <v>1</v>
      </c>
      <c r="R11" s="44">
        <f>R$4*S11/100</f>
        <v>316.8</v>
      </c>
      <c r="S11" s="45">
        <v>9</v>
      </c>
      <c r="T11" s="26">
        <f>SUM(F11,H11,J11,L11,N11,P11,R11)</f>
        <v>1691.1999999999998</v>
      </c>
      <c r="U11" s="22">
        <f>T11/T$4</f>
        <v>2.0278420604563602E-2</v>
      </c>
    </row>
    <row r="12" spans="1:21" x14ac:dyDescent="0.25">
      <c r="A12" s="33">
        <v>9</v>
      </c>
      <c r="B12" s="33">
        <v>9</v>
      </c>
      <c r="C12" s="65" t="s">
        <v>41</v>
      </c>
      <c r="D12" s="4" t="s">
        <v>1</v>
      </c>
      <c r="E12" s="12">
        <v>2010</v>
      </c>
      <c r="F12" s="46">
        <f>F$5*G12/100</f>
        <v>393.56</v>
      </c>
      <c r="G12" s="47">
        <v>2</v>
      </c>
      <c r="H12" s="43">
        <f>H$5*I12/100</f>
        <v>307.88</v>
      </c>
      <c r="I12" s="40">
        <v>2</v>
      </c>
      <c r="J12" s="46">
        <f>J$5*K12/100</f>
        <v>119.89</v>
      </c>
      <c r="K12" s="47">
        <v>1</v>
      </c>
      <c r="L12" s="43">
        <f>L$5*M12/100</f>
        <v>211.2</v>
      </c>
      <c r="M12" s="40">
        <v>2</v>
      </c>
      <c r="N12" s="46">
        <f>N$5*O12/100</f>
        <v>108.91</v>
      </c>
      <c r="O12" s="47">
        <v>1</v>
      </c>
      <c r="P12" s="43">
        <f>P$5*Q12/100</f>
        <v>114.34</v>
      </c>
      <c r="Q12" s="40">
        <v>1</v>
      </c>
      <c r="R12" s="46">
        <f>R$5*S12/100</f>
        <v>319.58999999999997</v>
      </c>
      <c r="S12" s="47">
        <v>9</v>
      </c>
      <c r="T12" s="27">
        <f t="shared" ref="T12:T44" si="0">SUM(F12,H12,J12,L12,N12,P12,R12)</f>
        <v>1575.37</v>
      </c>
      <c r="U12" s="22">
        <f>T12/T$5</f>
        <v>1.8867384456926595E-2</v>
      </c>
    </row>
    <row r="13" spans="1:21" x14ac:dyDescent="0.25">
      <c r="A13" s="33">
        <v>10</v>
      </c>
      <c r="B13" s="33">
        <v>10</v>
      </c>
      <c r="C13" s="65" t="s">
        <v>41</v>
      </c>
      <c r="D13" s="4" t="s">
        <v>2</v>
      </c>
      <c r="E13" s="12">
        <v>2011</v>
      </c>
      <c r="F13" s="46">
        <f>F$6*G13/100</f>
        <v>392.8</v>
      </c>
      <c r="G13" s="47">
        <v>2</v>
      </c>
      <c r="H13" s="43">
        <f>H$6*I13/100</f>
        <v>307.14</v>
      </c>
      <c r="I13" s="40">
        <v>2</v>
      </c>
      <c r="J13" s="46">
        <f>J$6*K13/100</f>
        <v>119.79</v>
      </c>
      <c r="K13" s="47">
        <v>1</v>
      </c>
      <c r="L13" s="43">
        <f>L$6*M13/100</f>
        <v>211.38</v>
      </c>
      <c r="M13" s="40">
        <v>2</v>
      </c>
      <c r="N13" s="46">
        <f>N$6*O13/100</f>
        <v>109.1</v>
      </c>
      <c r="O13" s="47">
        <v>1</v>
      </c>
      <c r="P13" s="43">
        <f>P$6*Q13/100</f>
        <v>114.29</v>
      </c>
      <c r="Q13" s="40">
        <v>1</v>
      </c>
      <c r="R13" s="46">
        <f>R$6*S13/100</f>
        <v>319.95</v>
      </c>
      <c r="S13" s="47">
        <v>9</v>
      </c>
      <c r="T13" s="27">
        <f t="shared" si="0"/>
        <v>1574.45</v>
      </c>
      <c r="U13" s="22">
        <f>T13/T$6</f>
        <v>1.8869247363374881E-2</v>
      </c>
    </row>
    <row r="14" spans="1:21" x14ac:dyDescent="0.25">
      <c r="A14" s="33">
        <v>11</v>
      </c>
      <c r="B14" s="33">
        <v>11</v>
      </c>
      <c r="C14" s="65" t="s">
        <v>41</v>
      </c>
      <c r="D14" s="4" t="s">
        <v>3</v>
      </c>
      <c r="E14" s="12">
        <v>2012</v>
      </c>
      <c r="F14" s="46">
        <f>F$7*G14/100</f>
        <v>196.36</v>
      </c>
      <c r="G14" s="47">
        <v>1</v>
      </c>
      <c r="H14" s="43">
        <f>H$7*I14/100</f>
        <v>307.12</v>
      </c>
      <c r="I14" s="40">
        <v>2</v>
      </c>
      <c r="J14" s="46">
        <f>J$7*K14/100</f>
        <v>119.57</v>
      </c>
      <c r="K14" s="47">
        <v>1</v>
      </c>
      <c r="L14" s="43">
        <f>L$7*M14/100</f>
        <v>210.9</v>
      </c>
      <c r="M14" s="40">
        <v>2</v>
      </c>
      <c r="N14" s="46">
        <f>N$7*O14/100</f>
        <v>108.81</v>
      </c>
      <c r="O14" s="47">
        <v>1</v>
      </c>
      <c r="P14" s="43">
        <f>P$7*Q14/100</f>
        <v>114.1</v>
      </c>
      <c r="Q14" s="40">
        <v>1</v>
      </c>
      <c r="R14" s="46">
        <f>R$7*S14/100</f>
        <v>319.68</v>
      </c>
      <c r="S14" s="47">
        <v>9</v>
      </c>
      <c r="T14" s="27">
        <f t="shared" si="0"/>
        <v>1376.54</v>
      </c>
      <c r="U14" s="22">
        <f>T14/T$7</f>
        <v>1.6517753218858369E-2</v>
      </c>
    </row>
    <row r="15" spans="1:21" x14ac:dyDescent="0.25">
      <c r="A15" s="33">
        <v>12</v>
      </c>
      <c r="B15" s="33">
        <v>12</v>
      </c>
      <c r="C15" s="65" t="s">
        <v>41</v>
      </c>
      <c r="D15" s="4" t="s">
        <v>4</v>
      </c>
      <c r="E15" s="12">
        <v>2013</v>
      </c>
      <c r="F15" s="46">
        <f>F$8*G15/100</f>
        <v>195.42</v>
      </c>
      <c r="G15" s="47">
        <v>1</v>
      </c>
      <c r="H15" s="43">
        <f>H$8*I15/100</f>
        <v>305.66000000000003</v>
      </c>
      <c r="I15" s="40">
        <v>2</v>
      </c>
      <c r="J15" s="46">
        <f>J$8*K15/100</f>
        <v>238.62</v>
      </c>
      <c r="K15" s="47">
        <v>2</v>
      </c>
      <c r="L15" s="43">
        <f>L$8*M15/100</f>
        <v>211.08</v>
      </c>
      <c r="M15" s="40">
        <v>2</v>
      </c>
      <c r="N15" s="46">
        <f>N$8*O15/100</f>
        <v>108.83</v>
      </c>
      <c r="O15" s="47">
        <v>1</v>
      </c>
      <c r="P15" s="43">
        <f>P$8*Q15/100</f>
        <v>112.94</v>
      </c>
      <c r="Q15" s="40">
        <v>1</v>
      </c>
      <c r="R15" s="46">
        <f>R$8*S15/100</f>
        <v>319.68</v>
      </c>
      <c r="S15" s="47">
        <v>9</v>
      </c>
      <c r="T15" s="27">
        <f t="shared" si="0"/>
        <v>1492.2300000000002</v>
      </c>
      <c r="U15" s="22">
        <f>T15/T$8</f>
        <v>1.7970230855381211E-2</v>
      </c>
    </row>
    <row r="16" spans="1:21" x14ac:dyDescent="0.25">
      <c r="A16" s="34">
        <v>13</v>
      </c>
      <c r="B16" s="34">
        <v>13</v>
      </c>
      <c r="C16" s="65" t="s">
        <v>41</v>
      </c>
      <c r="D16" s="4" t="s">
        <v>5</v>
      </c>
      <c r="E16" s="12">
        <v>2014</v>
      </c>
      <c r="F16" s="46">
        <f>F$9*G16/100</f>
        <v>392.44</v>
      </c>
      <c r="G16" s="47">
        <v>2</v>
      </c>
      <c r="H16" s="43">
        <f>H$9*I16/100</f>
        <v>305.14</v>
      </c>
      <c r="I16" s="40">
        <v>2</v>
      </c>
      <c r="J16" s="46">
        <f>J$9*K16/100</f>
        <v>238.62</v>
      </c>
      <c r="K16" s="47">
        <v>2</v>
      </c>
      <c r="L16" s="43">
        <f>L$9*M16/100</f>
        <v>211.62</v>
      </c>
      <c r="M16" s="40">
        <v>2</v>
      </c>
      <c r="N16" s="46">
        <f>N$9*O16/100</f>
        <v>108.94</v>
      </c>
      <c r="O16" s="47">
        <v>1</v>
      </c>
      <c r="P16" s="43">
        <f>P$9*Q16/100</f>
        <v>113.24</v>
      </c>
      <c r="Q16" s="40">
        <v>1</v>
      </c>
      <c r="R16" s="46">
        <f>R$9*S16/100</f>
        <v>248.64</v>
      </c>
      <c r="S16" s="47">
        <v>7</v>
      </c>
      <c r="T16" s="27">
        <f t="shared" si="0"/>
        <v>1618.6399999999999</v>
      </c>
      <c r="U16" s="22">
        <f>T16/T$9</f>
        <v>1.9464165464165462E-2</v>
      </c>
    </row>
    <row r="17" spans="1:21" ht="15.75" thickBot="1" x14ac:dyDescent="0.3">
      <c r="A17" s="34">
        <v>14</v>
      </c>
      <c r="B17" s="34">
        <v>14</v>
      </c>
      <c r="C17" s="66" t="s">
        <v>41</v>
      </c>
      <c r="D17" s="5" t="s">
        <v>6</v>
      </c>
      <c r="E17" s="13">
        <v>2015</v>
      </c>
      <c r="F17" s="46">
        <f>F$10*G17/100</f>
        <v>392.32</v>
      </c>
      <c r="G17" s="48">
        <v>2</v>
      </c>
      <c r="H17" s="43">
        <f>H$10*I17/100</f>
        <v>304.27999999999997</v>
      </c>
      <c r="I17" s="41">
        <v>2</v>
      </c>
      <c r="J17" s="46">
        <f>J$10*K17/100</f>
        <v>238.32</v>
      </c>
      <c r="K17" s="48">
        <v>2</v>
      </c>
      <c r="L17" s="43">
        <f>L$10*M17/100</f>
        <v>211.66</v>
      </c>
      <c r="M17" s="41">
        <v>2</v>
      </c>
      <c r="N17" s="46">
        <f>N$10*O17/100</f>
        <v>108.8</v>
      </c>
      <c r="O17" s="48">
        <v>1</v>
      </c>
      <c r="P17" s="43">
        <f>P$10*Q17/100</f>
        <v>113.25</v>
      </c>
      <c r="Q17" s="41">
        <v>1</v>
      </c>
      <c r="R17" s="46">
        <f>R$10*S17/100</f>
        <v>248.57</v>
      </c>
      <c r="S17" s="48">
        <v>7</v>
      </c>
      <c r="T17" s="28">
        <f t="shared" si="0"/>
        <v>1617.1999999999998</v>
      </c>
      <c r="U17" s="22">
        <f>T17/T$10</f>
        <v>1.9464638197486877E-2</v>
      </c>
    </row>
    <row r="18" spans="1:21" ht="77.25" x14ac:dyDescent="0.25">
      <c r="A18" s="34">
        <v>15</v>
      </c>
      <c r="B18" s="34">
        <v>15</v>
      </c>
      <c r="C18" s="56" t="s">
        <v>49</v>
      </c>
      <c r="D18" s="14" t="s">
        <v>0</v>
      </c>
      <c r="E18" s="15">
        <v>2009</v>
      </c>
      <c r="F18" s="44">
        <f>F$4*G18/100</f>
        <v>4330.04</v>
      </c>
      <c r="G18" s="45">
        <v>22</v>
      </c>
      <c r="H18" s="42">
        <f>H$4*I18/100</f>
        <v>3237.78</v>
      </c>
      <c r="I18" s="39">
        <v>21</v>
      </c>
      <c r="J18" s="44">
        <f>J$4*K18/100</f>
        <v>2147.7600000000002</v>
      </c>
      <c r="K18" s="45">
        <v>18</v>
      </c>
      <c r="L18" s="42">
        <f>L$4*M18/100</f>
        <v>1052.9000000000001</v>
      </c>
      <c r="M18" s="39">
        <v>10</v>
      </c>
      <c r="N18" s="44">
        <f>N$4*O18/100</f>
        <v>2072.52</v>
      </c>
      <c r="O18" s="45">
        <v>19</v>
      </c>
      <c r="P18" s="42">
        <f>P$4*Q18/100</f>
        <v>1711.5</v>
      </c>
      <c r="Q18" s="39">
        <v>15</v>
      </c>
      <c r="R18" s="44">
        <f>R$4*S18/100</f>
        <v>105.6</v>
      </c>
      <c r="S18" s="45">
        <v>3</v>
      </c>
      <c r="T18" s="26">
        <f>SUM(F18,H18,J18,L18,N18,P18,R18)</f>
        <v>14658.1</v>
      </c>
      <c r="U18" s="21">
        <f>T18/T$4</f>
        <v>0.17575870214271155</v>
      </c>
    </row>
    <row r="19" spans="1:21" x14ac:dyDescent="0.25">
      <c r="A19" s="34">
        <v>16</v>
      </c>
      <c r="B19" s="34">
        <v>16</v>
      </c>
      <c r="C19" s="65" t="s">
        <v>42</v>
      </c>
      <c r="D19" s="4" t="s">
        <v>1</v>
      </c>
      <c r="E19" s="12">
        <v>2010</v>
      </c>
      <c r="F19" s="46">
        <f>F$5*G19/100</f>
        <v>4329.16</v>
      </c>
      <c r="G19" s="47">
        <v>22</v>
      </c>
      <c r="H19" s="43">
        <f>H$5*I19/100</f>
        <v>3232.74</v>
      </c>
      <c r="I19" s="40">
        <v>21</v>
      </c>
      <c r="J19" s="46">
        <f>J$5*K19/100</f>
        <v>2158.02</v>
      </c>
      <c r="K19" s="47">
        <v>18</v>
      </c>
      <c r="L19" s="43">
        <f>L$5*M19/100</f>
        <v>950.4</v>
      </c>
      <c r="M19" s="40">
        <v>9</v>
      </c>
      <c r="N19" s="46">
        <f>N$5*O19/100</f>
        <v>2069.29</v>
      </c>
      <c r="O19" s="47">
        <v>19</v>
      </c>
      <c r="P19" s="43">
        <f>P$5*Q19/100</f>
        <v>1600.76</v>
      </c>
      <c r="Q19" s="40">
        <v>14</v>
      </c>
      <c r="R19" s="46">
        <f>R$5*S19/100</f>
        <v>142.04</v>
      </c>
      <c r="S19" s="47">
        <v>4</v>
      </c>
      <c r="T19" s="27">
        <f t="shared" si="0"/>
        <v>14482.410000000002</v>
      </c>
      <c r="U19" s="22">
        <f>T19/T$5</f>
        <v>0.17344826760242885</v>
      </c>
    </row>
    <row r="20" spans="1:21" x14ac:dyDescent="0.25">
      <c r="A20" s="34">
        <v>17</v>
      </c>
      <c r="B20" s="34">
        <v>17</v>
      </c>
      <c r="C20" s="65" t="s">
        <v>42</v>
      </c>
      <c r="D20" s="4" t="s">
        <v>2</v>
      </c>
      <c r="E20" s="12">
        <v>2011</v>
      </c>
      <c r="F20" s="46">
        <f>F$6*G20/100</f>
        <v>4320.8</v>
      </c>
      <c r="G20" s="47">
        <v>22</v>
      </c>
      <c r="H20" s="43">
        <f>H$6*I20/100</f>
        <v>3224.97</v>
      </c>
      <c r="I20" s="40">
        <v>21</v>
      </c>
      <c r="J20" s="46">
        <f>J$6*K20/100</f>
        <v>2036.43</v>
      </c>
      <c r="K20" s="47">
        <v>17</v>
      </c>
      <c r="L20" s="43">
        <f>L$6*M20/100</f>
        <v>951.21</v>
      </c>
      <c r="M20" s="40">
        <v>9</v>
      </c>
      <c r="N20" s="46">
        <f>N$6*O20/100</f>
        <v>2072.9</v>
      </c>
      <c r="O20" s="47">
        <v>19</v>
      </c>
      <c r="P20" s="43">
        <f>P$6*Q20/100</f>
        <v>1485.77</v>
      </c>
      <c r="Q20" s="40">
        <v>13</v>
      </c>
      <c r="R20" s="46">
        <f>R$6*S20/100</f>
        <v>142.19999999999999</v>
      </c>
      <c r="S20" s="47">
        <v>4</v>
      </c>
      <c r="T20" s="27">
        <f t="shared" si="0"/>
        <v>14234.28</v>
      </c>
      <c r="U20" s="22">
        <f>T20/T$6</f>
        <v>0.17059300095877278</v>
      </c>
    </row>
    <row r="21" spans="1:21" x14ac:dyDescent="0.25">
      <c r="A21" s="34">
        <v>18</v>
      </c>
      <c r="B21" s="34">
        <v>18</v>
      </c>
      <c r="C21" s="65" t="s">
        <v>42</v>
      </c>
      <c r="D21" s="4" t="s">
        <v>3</v>
      </c>
      <c r="E21" s="12">
        <v>2012</v>
      </c>
      <c r="F21" s="46">
        <f>F$7*G21/100</f>
        <v>4319.92</v>
      </c>
      <c r="G21" s="47">
        <v>22</v>
      </c>
      <c r="H21" s="43">
        <f>H$7*I21/100</f>
        <v>3224.76</v>
      </c>
      <c r="I21" s="40">
        <v>21</v>
      </c>
      <c r="J21" s="46">
        <f>J$7*K21/100</f>
        <v>1913.12</v>
      </c>
      <c r="K21" s="47">
        <v>16</v>
      </c>
      <c r="L21" s="43">
        <f>L$7*M21/100</f>
        <v>949.05</v>
      </c>
      <c r="M21" s="40">
        <v>9</v>
      </c>
      <c r="N21" s="46">
        <f>N$7*O21/100</f>
        <v>1958.58</v>
      </c>
      <c r="O21" s="47">
        <v>18</v>
      </c>
      <c r="P21" s="43">
        <f>P$7*Q21/100</f>
        <v>1483.3</v>
      </c>
      <c r="Q21" s="40">
        <v>13</v>
      </c>
      <c r="R21" s="46">
        <f>R$7*S21/100</f>
        <v>142.08000000000001</v>
      </c>
      <c r="S21" s="47">
        <v>4</v>
      </c>
      <c r="T21" s="27">
        <f t="shared" si="0"/>
        <v>13990.809999999998</v>
      </c>
      <c r="U21" s="22">
        <f>T21/T$7</f>
        <v>0.16788233317734017</v>
      </c>
    </row>
    <row r="22" spans="1:21" x14ac:dyDescent="0.25">
      <c r="A22" s="34">
        <v>19</v>
      </c>
      <c r="B22" s="34">
        <v>19</v>
      </c>
      <c r="C22" s="65" t="s">
        <v>42</v>
      </c>
      <c r="D22" s="4" t="s">
        <v>4</v>
      </c>
      <c r="E22" s="12">
        <v>2013</v>
      </c>
      <c r="F22" s="46">
        <f>F$8*G22/100</f>
        <v>4103.82</v>
      </c>
      <c r="G22" s="47">
        <v>21</v>
      </c>
      <c r="H22" s="43">
        <f>H$8*I22/100</f>
        <v>3056.6</v>
      </c>
      <c r="I22" s="40">
        <v>20</v>
      </c>
      <c r="J22" s="46">
        <f>J$8*K22/100</f>
        <v>1789.65</v>
      </c>
      <c r="K22" s="47">
        <v>15</v>
      </c>
      <c r="L22" s="43">
        <f>L$8*M22/100</f>
        <v>844.32</v>
      </c>
      <c r="M22" s="40">
        <v>8</v>
      </c>
      <c r="N22" s="46">
        <f>N$8*O22/100</f>
        <v>1958.94</v>
      </c>
      <c r="O22" s="47">
        <v>18</v>
      </c>
      <c r="P22" s="43">
        <f>P$8*Q22/100</f>
        <v>1468.22</v>
      </c>
      <c r="Q22" s="40">
        <v>13</v>
      </c>
      <c r="R22" s="46">
        <f>R$8*S22/100</f>
        <v>106.56</v>
      </c>
      <c r="S22" s="47">
        <v>3</v>
      </c>
      <c r="T22" s="27">
        <f t="shared" si="0"/>
        <v>13328.109999999999</v>
      </c>
      <c r="U22" s="22">
        <f>T22/T$8</f>
        <v>0.16050422090824792</v>
      </c>
    </row>
    <row r="23" spans="1:21" x14ac:dyDescent="0.25">
      <c r="A23" s="34">
        <v>20</v>
      </c>
      <c r="B23" s="34">
        <v>20</v>
      </c>
      <c r="C23" s="65" t="s">
        <v>42</v>
      </c>
      <c r="D23" s="4" t="s">
        <v>5</v>
      </c>
      <c r="E23" s="12">
        <v>2014</v>
      </c>
      <c r="F23" s="46">
        <f>F$9*G23/100</f>
        <v>4120.62</v>
      </c>
      <c r="G23" s="47">
        <v>21</v>
      </c>
      <c r="H23" s="43">
        <f>H$9*I23/100</f>
        <v>3051.4</v>
      </c>
      <c r="I23" s="40">
        <v>20</v>
      </c>
      <c r="J23" s="46">
        <f>J$9*K23/100</f>
        <v>1789.65</v>
      </c>
      <c r="K23" s="47">
        <v>15</v>
      </c>
      <c r="L23" s="43">
        <f>L$9*M23/100</f>
        <v>846.48</v>
      </c>
      <c r="M23" s="40">
        <v>8</v>
      </c>
      <c r="N23" s="46">
        <f>N$9*O23/100</f>
        <v>1851.98</v>
      </c>
      <c r="O23" s="47">
        <v>17</v>
      </c>
      <c r="P23" s="43">
        <f>P$9*Q23/100</f>
        <v>1472.12</v>
      </c>
      <c r="Q23" s="40">
        <v>13</v>
      </c>
      <c r="R23" s="46">
        <f>R$9*S23/100</f>
        <v>177.6</v>
      </c>
      <c r="S23" s="47">
        <v>5</v>
      </c>
      <c r="T23" s="27">
        <f t="shared" si="0"/>
        <v>13309.85</v>
      </c>
      <c r="U23" s="22">
        <f>T23/T$9</f>
        <v>0.16005110630110631</v>
      </c>
    </row>
    <row r="24" spans="1:21" ht="15.75" thickBot="1" x14ac:dyDescent="0.3">
      <c r="A24" s="34">
        <v>21</v>
      </c>
      <c r="B24" s="34">
        <v>21</v>
      </c>
      <c r="C24" s="66" t="s">
        <v>42</v>
      </c>
      <c r="D24" s="5" t="s">
        <v>6</v>
      </c>
      <c r="E24" s="13">
        <v>2015</v>
      </c>
      <c r="F24" s="46">
        <f>F$10*G24/100</f>
        <v>3923.2</v>
      </c>
      <c r="G24" s="48">
        <v>20</v>
      </c>
      <c r="H24" s="43">
        <f>H$10*I24/100</f>
        <v>2890.66</v>
      </c>
      <c r="I24" s="41">
        <v>19</v>
      </c>
      <c r="J24" s="46">
        <f>J$10*K24/100</f>
        <v>1787.4</v>
      </c>
      <c r="K24" s="48">
        <v>15</v>
      </c>
      <c r="L24" s="43">
        <f>L$10*M24/100</f>
        <v>846.64</v>
      </c>
      <c r="M24" s="41">
        <v>8</v>
      </c>
      <c r="N24" s="46">
        <f>N$10*O24/100</f>
        <v>1740.8</v>
      </c>
      <c r="O24" s="48">
        <v>16</v>
      </c>
      <c r="P24" s="43">
        <f>P$10*Q24/100</f>
        <v>1472.25</v>
      </c>
      <c r="Q24" s="41">
        <v>13</v>
      </c>
      <c r="R24" s="46">
        <f>R$10*S24/100</f>
        <v>177.55</v>
      </c>
      <c r="S24" s="48">
        <v>5</v>
      </c>
      <c r="T24" s="28">
        <f t="shared" si="0"/>
        <v>12838.499999999998</v>
      </c>
      <c r="U24" s="23">
        <f>T24/T$10</f>
        <v>0.1545243368157527</v>
      </c>
    </row>
    <row r="25" spans="1:21" ht="77.25" x14ac:dyDescent="0.25">
      <c r="A25" s="34">
        <v>22</v>
      </c>
      <c r="B25" s="34">
        <v>22</v>
      </c>
      <c r="C25" s="56" t="s">
        <v>50</v>
      </c>
      <c r="D25" s="14" t="s">
        <v>0</v>
      </c>
      <c r="E25" s="15">
        <v>2009</v>
      </c>
      <c r="F25" s="44">
        <f>F$4*G25/100</f>
        <v>4920.5</v>
      </c>
      <c r="G25" s="45">
        <v>25</v>
      </c>
      <c r="H25" s="42">
        <f>H$4*I25/100</f>
        <v>2929.42</v>
      </c>
      <c r="I25" s="39">
        <v>19</v>
      </c>
      <c r="J25" s="44">
        <f>J$4*K25/100</f>
        <v>2267.08</v>
      </c>
      <c r="K25" s="45">
        <v>19</v>
      </c>
      <c r="L25" s="42">
        <f>L$4*M25/100</f>
        <v>2105.8000000000002</v>
      </c>
      <c r="M25" s="39">
        <v>20</v>
      </c>
      <c r="N25" s="44">
        <f>N$4*O25/100</f>
        <v>2181.6</v>
      </c>
      <c r="O25" s="45">
        <v>20</v>
      </c>
      <c r="P25" s="42">
        <f>P$4*Q25/100</f>
        <v>1597.4</v>
      </c>
      <c r="Q25" s="39">
        <v>14</v>
      </c>
      <c r="R25" s="44">
        <f>R$4*S25/100</f>
        <v>457.6</v>
      </c>
      <c r="S25" s="45">
        <v>13</v>
      </c>
      <c r="T25" s="26">
        <f>SUM(F25,H25,J25,L25,N25,P25,R25)</f>
        <v>16459.399999999998</v>
      </c>
      <c r="U25" s="22">
        <f>T25/T$4</f>
        <v>0.19735728246142037</v>
      </c>
    </row>
    <row r="26" spans="1:21" x14ac:dyDescent="0.25">
      <c r="A26" s="34">
        <v>23</v>
      </c>
      <c r="B26" s="34">
        <v>23</v>
      </c>
      <c r="C26" s="65" t="s">
        <v>43</v>
      </c>
      <c r="D26" s="4" t="s">
        <v>1</v>
      </c>
      <c r="E26" s="12">
        <v>2010</v>
      </c>
      <c r="F26" s="46">
        <f>F$5*G26/100</f>
        <v>4919.5</v>
      </c>
      <c r="G26" s="47">
        <v>25</v>
      </c>
      <c r="H26" s="43">
        <f>H$5*I26/100</f>
        <v>2924.86</v>
      </c>
      <c r="I26" s="40">
        <v>19</v>
      </c>
      <c r="J26" s="46">
        <f>J$5*K26/100</f>
        <v>2397.8000000000002</v>
      </c>
      <c r="K26" s="47">
        <v>20</v>
      </c>
      <c r="L26" s="43">
        <f>L$5*M26/100</f>
        <v>2112</v>
      </c>
      <c r="M26" s="40">
        <v>20</v>
      </c>
      <c r="N26" s="46">
        <f>N$5*O26/100</f>
        <v>2178.1999999999998</v>
      </c>
      <c r="O26" s="47">
        <v>20</v>
      </c>
      <c r="P26" s="43">
        <f>P$5*Q26/100</f>
        <v>1600.76</v>
      </c>
      <c r="Q26" s="40">
        <v>14</v>
      </c>
      <c r="R26" s="46">
        <f>R$5*S26/100</f>
        <v>426.12</v>
      </c>
      <c r="S26" s="47">
        <v>12</v>
      </c>
      <c r="T26" s="27">
        <f t="shared" si="0"/>
        <v>16559.240000000002</v>
      </c>
      <c r="U26" s="22">
        <f>T26/T$5</f>
        <v>0.19832137681593354</v>
      </c>
    </row>
    <row r="27" spans="1:21" x14ac:dyDescent="0.25">
      <c r="A27" s="34">
        <v>24</v>
      </c>
      <c r="B27" s="34">
        <v>24</v>
      </c>
      <c r="C27" s="65" t="s">
        <v>43</v>
      </c>
      <c r="D27" s="4" t="s">
        <v>2</v>
      </c>
      <c r="E27" s="12">
        <v>2011</v>
      </c>
      <c r="F27" s="46">
        <f>F$6*G27/100</f>
        <v>4910</v>
      </c>
      <c r="G27" s="47">
        <v>25</v>
      </c>
      <c r="H27" s="43">
        <f>H$6*I27/100</f>
        <v>2917.83</v>
      </c>
      <c r="I27" s="40">
        <v>19</v>
      </c>
      <c r="J27" s="46">
        <f>J$6*K27/100</f>
        <v>2395.8000000000002</v>
      </c>
      <c r="K27" s="47">
        <v>20</v>
      </c>
      <c r="L27" s="43">
        <f>L$6*M27/100</f>
        <v>2113.8000000000002</v>
      </c>
      <c r="M27" s="40">
        <v>20</v>
      </c>
      <c r="N27" s="46">
        <f>N$6*O27/100</f>
        <v>2182</v>
      </c>
      <c r="O27" s="47">
        <v>20</v>
      </c>
      <c r="P27" s="43">
        <f>P$6*Q27/100</f>
        <v>1714.35</v>
      </c>
      <c r="Q27" s="40">
        <v>15</v>
      </c>
      <c r="R27" s="46">
        <f>R$6*S27/100</f>
        <v>426.6</v>
      </c>
      <c r="S27" s="47">
        <v>12</v>
      </c>
      <c r="T27" s="27">
        <f t="shared" si="0"/>
        <v>16660.38</v>
      </c>
      <c r="U27" s="22">
        <f>T27/T$6</f>
        <v>0.19966898370086292</v>
      </c>
    </row>
    <row r="28" spans="1:21" x14ac:dyDescent="0.25">
      <c r="A28" s="34">
        <v>25</v>
      </c>
      <c r="B28" s="34">
        <v>25</v>
      </c>
      <c r="C28" s="65" t="s">
        <v>43</v>
      </c>
      <c r="D28" s="4" t="s">
        <v>3</v>
      </c>
      <c r="E28" s="12">
        <v>2012</v>
      </c>
      <c r="F28" s="46">
        <f>F$7*G28/100</f>
        <v>4909</v>
      </c>
      <c r="G28" s="47">
        <v>25</v>
      </c>
      <c r="H28" s="43">
        <f>H$7*I28/100</f>
        <v>2917.64</v>
      </c>
      <c r="I28" s="40">
        <v>19</v>
      </c>
      <c r="J28" s="46">
        <f>J$7*K28/100</f>
        <v>2391.4</v>
      </c>
      <c r="K28" s="47">
        <v>20</v>
      </c>
      <c r="L28" s="43">
        <f>L$7*M28/100</f>
        <v>2109</v>
      </c>
      <c r="M28" s="40">
        <v>20</v>
      </c>
      <c r="N28" s="46">
        <f>N$7*O28/100</f>
        <v>2176.1999999999998</v>
      </c>
      <c r="O28" s="47">
        <v>20</v>
      </c>
      <c r="P28" s="43">
        <f>P$7*Q28/100</f>
        <v>1711.5</v>
      </c>
      <c r="Q28" s="40">
        <v>15</v>
      </c>
      <c r="R28" s="46">
        <f>R$7*S28/100</f>
        <v>426.24</v>
      </c>
      <c r="S28" s="47">
        <v>12</v>
      </c>
      <c r="T28" s="27">
        <f t="shared" si="0"/>
        <v>16640.98</v>
      </c>
      <c r="U28" s="22">
        <f>T28/T$7</f>
        <v>0.19968297394914622</v>
      </c>
    </row>
    <row r="29" spans="1:21" x14ac:dyDescent="0.25">
      <c r="A29" s="34">
        <v>26</v>
      </c>
      <c r="B29" s="34">
        <v>26</v>
      </c>
      <c r="C29" s="65" t="s">
        <v>43</v>
      </c>
      <c r="D29" s="4" t="s">
        <v>4</v>
      </c>
      <c r="E29" s="12">
        <v>2013</v>
      </c>
      <c r="F29" s="46">
        <f>F$8*G29/100</f>
        <v>4885.5</v>
      </c>
      <c r="G29" s="47">
        <v>25</v>
      </c>
      <c r="H29" s="43">
        <f>H$8*I29/100</f>
        <v>3056.6</v>
      </c>
      <c r="I29" s="40">
        <v>20</v>
      </c>
      <c r="J29" s="46">
        <f>J$8*K29/100</f>
        <v>2386.1999999999998</v>
      </c>
      <c r="K29" s="47">
        <v>20</v>
      </c>
      <c r="L29" s="43">
        <f>L$8*M29/100</f>
        <v>2110.8000000000002</v>
      </c>
      <c r="M29" s="40">
        <v>20</v>
      </c>
      <c r="N29" s="46">
        <f>N$8*O29/100</f>
        <v>2176.6</v>
      </c>
      <c r="O29" s="47">
        <v>20</v>
      </c>
      <c r="P29" s="43">
        <f>P$8*Q29/100</f>
        <v>1694.1</v>
      </c>
      <c r="Q29" s="40">
        <v>15</v>
      </c>
      <c r="R29" s="46">
        <f>R$8*S29/100</f>
        <v>426.24</v>
      </c>
      <c r="S29" s="47">
        <v>12</v>
      </c>
      <c r="T29" s="27">
        <f t="shared" si="0"/>
        <v>16736.04</v>
      </c>
      <c r="U29" s="22">
        <f>T29/T$8</f>
        <v>0.20154433458977108</v>
      </c>
    </row>
    <row r="30" spans="1:21" x14ac:dyDescent="0.25">
      <c r="A30" s="34">
        <v>27</v>
      </c>
      <c r="B30" s="34">
        <v>27</v>
      </c>
      <c r="C30" s="65" t="s">
        <v>43</v>
      </c>
      <c r="D30" s="4" t="s">
        <v>5</v>
      </c>
      <c r="E30" s="12">
        <v>2014</v>
      </c>
      <c r="F30" s="46">
        <f>F$9*G30/100</f>
        <v>4709.28</v>
      </c>
      <c r="G30" s="47">
        <v>24</v>
      </c>
      <c r="H30" s="43">
        <f>H$9*I30/100</f>
        <v>3051.4</v>
      </c>
      <c r="I30" s="40">
        <v>20</v>
      </c>
      <c r="J30" s="46">
        <f>J$9*K30/100</f>
        <v>2505.5100000000002</v>
      </c>
      <c r="K30" s="47">
        <v>21</v>
      </c>
      <c r="L30" s="43">
        <f>L$9*M30/100</f>
        <v>2010.39</v>
      </c>
      <c r="M30" s="40">
        <v>19</v>
      </c>
      <c r="N30" s="46">
        <f>N$9*O30/100</f>
        <v>2287.7399999999998</v>
      </c>
      <c r="O30" s="47">
        <v>21</v>
      </c>
      <c r="P30" s="43">
        <f>P$9*Q30/100</f>
        <v>1698.6</v>
      </c>
      <c r="Q30" s="40">
        <v>15</v>
      </c>
      <c r="R30" s="46">
        <f>R$9*S30/100</f>
        <v>461.76</v>
      </c>
      <c r="S30" s="47">
        <v>13</v>
      </c>
      <c r="T30" s="27">
        <f t="shared" si="0"/>
        <v>16724.68</v>
      </c>
      <c r="U30" s="22">
        <f>T30/T$9</f>
        <v>0.20111447811447811</v>
      </c>
    </row>
    <row r="31" spans="1:21" ht="15.75" thickBot="1" x14ac:dyDescent="0.3">
      <c r="A31" s="34">
        <v>28</v>
      </c>
      <c r="B31" s="34">
        <v>28</v>
      </c>
      <c r="C31" s="66" t="s">
        <v>43</v>
      </c>
      <c r="D31" s="5" t="s">
        <v>6</v>
      </c>
      <c r="E31" s="13">
        <v>2015</v>
      </c>
      <c r="F31" s="46">
        <f>F$10*G31/100</f>
        <v>4707.84</v>
      </c>
      <c r="G31" s="48">
        <v>24</v>
      </c>
      <c r="H31" s="43">
        <f>H$10*I31/100</f>
        <v>3194.94</v>
      </c>
      <c r="I31" s="41">
        <v>21</v>
      </c>
      <c r="J31" s="46">
        <f>J$10*K31/100</f>
        <v>2502.36</v>
      </c>
      <c r="K31" s="48">
        <v>21</v>
      </c>
      <c r="L31" s="43">
        <f>L$10*M31/100</f>
        <v>1904.94</v>
      </c>
      <c r="M31" s="41">
        <v>18</v>
      </c>
      <c r="N31" s="46">
        <f>N$10*O31/100</f>
        <v>2393.6</v>
      </c>
      <c r="O31" s="48">
        <v>22</v>
      </c>
      <c r="P31" s="43">
        <f>P$10*Q31/100</f>
        <v>1698.75</v>
      </c>
      <c r="Q31" s="41">
        <v>15</v>
      </c>
      <c r="R31" s="46">
        <f>R$10*S31/100</f>
        <v>426.12</v>
      </c>
      <c r="S31" s="48">
        <v>12</v>
      </c>
      <c r="T31" s="28">
        <f t="shared" si="0"/>
        <v>16828.55</v>
      </c>
      <c r="U31" s="23">
        <f>T31/T$10</f>
        <v>0.20254862548745847</v>
      </c>
    </row>
    <row r="32" spans="1:21" ht="77.25" x14ac:dyDescent="0.25">
      <c r="A32" s="34">
        <v>29</v>
      </c>
      <c r="B32" s="34">
        <v>29</v>
      </c>
      <c r="C32" s="56" t="s">
        <v>51</v>
      </c>
      <c r="D32" s="14" t="s">
        <v>0</v>
      </c>
      <c r="E32" s="15">
        <v>2009</v>
      </c>
      <c r="F32" s="44">
        <f>F$4*G32/100</f>
        <v>3936.4</v>
      </c>
      <c r="G32" s="45">
        <v>20</v>
      </c>
      <c r="H32" s="42">
        <f>H$4*I32/100</f>
        <v>3083.6</v>
      </c>
      <c r="I32" s="39">
        <v>20</v>
      </c>
      <c r="J32" s="44">
        <f>J$4*K32/100</f>
        <v>2028.44</v>
      </c>
      <c r="K32" s="45">
        <v>17</v>
      </c>
      <c r="L32" s="42">
        <f>L$4*M32/100</f>
        <v>2842.83</v>
      </c>
      <c r="M32" s="39">
        <v>27</v>
      </c>
      <c r="N32" s="44">
        <f>N$4*O32/100</f>
        <v>2072.52</v>
      </c>
      <c r="O32" s="45">
        <v>19</v>
      </c>
      <c r="P32" s="42">
        <f>P$4*Q32/100</f>
        <v>2510.1999999999998</v>
      </c>
      <c r="Q32" s="39">
        <v>22</v>
      </c>
      <c r="R32" s="44">
        <f>R$4*S32/100</f>
        <v>1478.4</v>
      </c>
      <c r="S32" s="45">
        <v>42</v>
      </c>
      <c r="T32" s="26">
        <f>SUM(F32,H32,J32,L32,N32,P32,R32)</f>
        <v>17952.390000000003</v>
      </c>
      <c r="U32" s="69">
        <f>T32/T$4</f>
        <v>0.21525905586397923</v>
      </c>
    </row>
    <row r="33" spans="1:21" x14ac:dyDescent="0.25">
      <c r="A33" s="34">
        <v>30</v>
      </c>
      <c r="B33" s="34">
        <v>30</v>
      </c>
      <c r="C33" s="65" t="s">
        <v>44</v>
      </c>
      <c r="D33" s="4" t="s">
        <v>1</v>
      </c>
      <c r="E33" s="12">
        <v>2010</v>
      </c>
      <c r="F33" s="46">
        <f>F$5*G33/100</f>
        <v>3935.6</v>
      </c>
      <c r="G33" s="47">
        <v>20</v>
      </c>
      <c r="H33" s="43">
        <f>H$5*I33/100</f>
        <v>3232.74</v>
      </c>
      <c r="I33" s="40">
        <v>21</v>
      </c>
      <c r="J33" s="46">
        <f>J$5*K33/100</f>
        <v>2038.13</v>
      </c>
      <c r="K33" s="47">
        <v>17</v>
      </c>
      <c r="L33" s="43">
        <f>L$5*M33/100</f>
        <v>2851.2</v>
      </c>
      <c r="M33" s="40">
        <v>27</v>
      </c>
      <c r="N33" s="46">
        <f>N$5*O33/100</f>
        <v>2178.1999999999998</v>
      </c>
      <c r="O33" s="47">
        <v>20</v>
      </c>
      <c r="P33" s="43">
        <f>P$5*Q33/100</f>
        <v>2515.48</v>
      </c>
      <c r="Q33" s="40">
        <v>22</v>
      </c>
      <c r="R33" s="46">
        <f>R$5*S33/100</f>
        <v>1384.89</v>
      </c>
      <c r="S33" s="47">
        <v>39</v>
      </c>
      <c r="T33" s="27">
        <f t="shared" si="0"/>
        <v>18136.240000000002</v>
      </c>
      <c r="U33" s="22">
        <f>T33/T$5</f>
        <v>0.21720828293232095</v>
      </c>
    </row>
    <row r="34" spans="1:21" x14ac:dyDescent="0.25">
      <c r="A34" s="34">
        <v>31</v>
      </c>
      <c r="B34" s="34">
        <v>31</v>
      </c>
      <c r="C34" s="65" t="s">
        <v>44</v>
      </c>
      <c r="D34" s="4" t="s">
        <v>2</v>
      </c>
      <c r="E34" s="12">
        <v>2011</v>
      </c>
      <c r="F34" s="46">
        <f>F$6*G34/100</f>
        <v>4124.3999999999996</v>
      </c>
      <c r="G34" s="47">
        <v>21</v>
      </c>
      <c r="H34" s="43">
        <f>H$6*I34/100</f>
        <v>3071.4</v>
      </c>
      <c r="I34" s="40">
        <v>20</v>
      </c>
      <c r="J34" s="46">
        <f>J$6*K34/100</f>
        <v>2036.43</v>
      </c>
      <c r="K34" s="47">
        <v>17</v>
      </c>
      <c r="L34" s="43">
        <f>L$6*M34/100</f>
        <v>2747.94</v>
      </c>
      <c r="M34" s="40">
        <v>26</v>
      </c>
      <c r="N34" s="46">
        <f>N$6*O34/100</f>
        <v>2072.9</v>
      </c>
      <c r="O34" s="47">
        <v>19</v>
      </c>
      <c r="P34" s="43">
        <f>P$6*Q34/100</f>
        <v>2514.38</v>
      </c>
      <c r="Q34" s="40">
        <v>22</v>
      </c>
      <c r="R34" s="46">
        <f>R$6*S34/100</f>
        <v>1386.45</v>
      </c>
      <c r="S34" s="47">
        <v>39</v>
      </c>
      <c r="T34" s="27">
        <f t="shared" si="0"/>
        <v>17953.900000000001</v>
      </c>
      <c r="U34" s="22">
        <f>T34/T$6</f>
        <v>0.21517138063279004</v>
      </c>
    </row>
    <row r="35" spans="1:21" x14ac:dyDescent="0.25">
      <c r="A35" s="34">
        <v>32</v>
      </c>
      <c r="B35" s="34">
        <v>32</v>
      </c>
      <c r="C35" s="65" t="s">
        <v>44</v>
      </c>
      <c r="D35" s="4" t="s">
        <v>3</v>
      </c>
      <c r="E35" s="12">
        <v>2012</v>
      </c>
      <c r="F35" s="46">
        <f>F$7*G35/100</f>
        <v>4123.5600000000004</v>
      </c>
      <c r="G35" s="47">
        <v>21</v>
      </c>
      <c r="H35" s="43">
        <f>H$7*I35/100</f>
        <v>3071.2</v>
      </c>
      <c r="I35" s="40">
        <v>20</v>
      </c>
      <c r="J35" s="46">
        <f>J$7*K35/100</f>
        <v>2032.69</v>
      </c>
      <c r="K35" s="47">
        <v>17</v>
      </c>
      <c r="L35" s="43">
        <f>L$7*M35/100</f>
        <v>2741.7</v>
      </c>
      <c r="M35" s="40">
        <v>26</v>
      </c>
      <c r="N35" s="46">
        <f>N$7*O35/100</f>
        <v>2067.39</v>
      </c>
      <c r="O35" s="47">
        <v>19</v>
      </c>
      <c r="P35" s="43">
        <f>P$7*Q35/100</f>
        <v>2396.1</v>
      </c>
      <c r="Q35" s="40">
        <v>21</v>
      </c>
      <c r="R35" s="46">
        <f>R$7*S35/100</f>
        <v>1207.68</v>
      </c>
      <c r="S35" s="47">
        <v>34</v>
      </c>
      <c r="T35" s="27">
        <f t="shared" si="0"/>
        <v>17640.32</v>
      </c>
      <c r="U35" s="22">
        <f>T35/T$7</f>
        <v>0.21167452632084188</v>
      </c>
    </row>
    <row r="36" spans="1:21" x14ac:dyDescent="0.25">
      <c r="A36" s="34">
        <v>33</v>
      </c>
      <c r="B36" s="34">
        <v>33</v>
      </c>
      <c r="C36" s="65" t="s">
        <v>44</v>
      </c>
      <c r="D36" s="4" t="s">
        <v>4</v>
      </c>
      <c r="E36" s="12">
        <v>2013</v>
      </c>
      <c r="F36" s="46">
        <f>F$8*G36/100</f>
        <v>4103.82</v>
      </c>
      <c r="G36" s="47">
        <v>21</v>
      </c>
      <c r="H36" s="43">
        <f>H$8*I36/100</f>
        <v>3056.6</v>
      </c>
      <c r="I36" s="40">
        <v>20</v>
      </c>
      <c r="J36" s="46">
        <f>J$8*K36/100</f>
        <v>2028.27</v>
      </c>
      <c r="K36" s="47">
        <v>17</v>
      </c>
      <c r="L36" s="43">
        <f>L$8*M36/100</f>
        <v>2744.04</v>
      </c>
      <c r="M36" s="40">
        <v>26</v>
      </c>
      <c r="N36" s="46">
        <f>N$8*O36/100</f>
        <v>2067.77</v>
      </c>
      <c r="O36" s="47">
        <v>19</v>
      </c>
      <c r="P36" s="43">
        <f>P$8*Q36/100</f>
        <v>2258.8000000000002</v>
      </c>
      <c r="Q36" s="40">
        <v>20</v>
      </c>
      <c r="R36" s="46">
        <f>R$8*S36/100</f>
        <v>1278.72</v>
      </c>
      <c r="S36" s="47">
        <v>36</v>
      </c>
      <c r="T36" s="27">
        <f t="shared" si="0"/>
        <v>17538.02</v>
      </c>
      <c r="U36" s="22">
        <f>T36/T$8</f>
        <v>0.21120220619227112</v>
      </c>
    </row>
    <row r="37" spans="1:21" x14ac:dyDescent="0.25">
      <c r="A37" s="34">
        <v>34</v>
      </c>
      <c r="B37" s="34">
        <v>34</v>
      </c>
      <c r="C37" s="65" t="s">
        <v>44</v>
      </c>
      <c r="D37" s="4" t="s">
        <v>5</v>
      </c>
      <c r="E37" s="12">
        <v>2014</v>
      </c>
      <c r="F37" s="46">
        <f>F$9*G37/100</f>
        <v>4120.62</v>
      </c>
      <c r="G37" s="47">
        <v>21</v>
      </c>
      <c r="H37" s="43">
        <f>H$9*I37/100</f>
        <v>3051.4</v>
      </c>
      <c r="I37" s="40">
        <v>20</v>
      </c>
      <c r="J37" s="46">
        <f>J$9*K37/100</f>
        <v>2028.27</v>
      </c>
      <c r="K37" s="47">
        <v>17</v>
      </c>
      <c r="L37" s="43">
        <f>L$9*M37/100</f>
        <v>2751.06</v>
      </c>
      <c r="M37" s="40">
        <v>26</v>
      </c>
      <c r="N37" s="46">
        <f>N$9*O37/100</f>
        <v>1960.92</v>
      </c>
      <c r="O37" s="47">
        <v>18</v>
      </c>
      <c r="P37" s="43">
        <f>P$9*Q37/100</f>
        <v>2151.56</v>
      </c>
      <c r="Q37" s="40">
        <v>19</v>
      </c>
      <c r="R37" s="46">
        <f>R$9*S37/100</f>
        <v>1207.68</v>
      </c>
      <c r="S37" s="47">
        <v>34</v>
      </c>
      <c r="T37" s="27">
        <f t="shared" si="0"/>
        <v>17271.509999999998</v>
      </c>
      <c r="U37" s="22">
        <f>T37/T$9</f>
        <v>0.20769011544011542</v>
      </c>
    </row>
    <row r="38" spans="1:21" ht="15.75" thickBot="1" x14ac:dyDescent="0.3">
      <c r="A38" s="34">
        <v>35</v>
      </c>
      <c r="B38" s="34">
        <v>35</v>
      </c>
      <c r="C38" s="66" t="s">
        <v>44</v>
      </c>
      <c r="D38" s="5" t="s">
        <v>6</v>
      </c>
      <c r="E38" s="13">
        <v>2015</v>
      </c>
      <c r="F38" s="46">
        <f>F$10*G38/100</f>
        <v>4315.5200000000004</v>
      </c>
      <c r="G38" s="48">
        <v>22</v>
      </c>
      <c r="H38" s="43">
        <f>H$10*I38/100</f>
        <v>3042.8</v>
      </c>
      <c r="I38" s="41">
        <v>20</v>
      </c>
      <c r="J38" s="46">
        <f>J$10*K38/100</f>
        <v>1906.56</v>
      </c>
      <c r="K38" s="48">
        <v>16</v>
      </c>
      <c r="L38" s="43">
        <f>L$10*M38/100</f>
        <v>2857.41</v>
      </c>
      <c r="M38" s="41">
        <v>27</v>
      </c>
      <c r="N38" s="46">
        <f>N$10*O38/100</f>
        <v>1958.4</v>
      </c>
      <c r="O38" s="48">
        <v>18</v>
      </c>
      <c r="P38" s="43">
        <f>P$10*Q38/100</f>
        <v>2038.5</v>
      </c>
      <c r="Q38" s="41">
        <v>18</v>
      </c>
      <c r="R38" s="46">
        <f>R$10*S38/100</f>
        <v>958.77</v>
      </c>
      <c r="S38" s="48">
        <v>27</v>
      </c>
      <c r="T38" s="28">
        <f t="shared" si="0"/>
        <v>17077.96</v>
      </c>
      <c r="U38" s="23">
        <f>T38/T$10</f>
        <v>0.20555052717731451</v>
      </c>
    </row>
    <row r="39" spans="1:21" ht="77.25" x14ac:dyDescent="0.25">
      <c r="A39" s="34">
        <v>36</v>
      </c>
      <c r="B39" s="34">
        <v>36</v>
      </c>
      <c r="C39" s="56" t="s">
        <v>52</v>
      </c>
      <c r="D39" s="14" t="s">
        <v>0</v>
      </c>
      <c r="E39" s="15">
        <v>2009</v>
      </c>
      <c r="F39" s="44">
        <f>F$4*G39/100</f>
        <v>6101.42</v>
      </c>
      <c r="G39" s="45">
        <v>31</v>
      </c>
      <c r="H39" s="42">
        <f>H$4*I39/100</f>
        <v>5704.66</v>
      </c>
      <c r="I39" s="39">
        <v>37</v>
      </c>
      <c r="J39" s="44">
        <f>J$4*K39/100</f>
        <v>5250.08</v>
      </c>
      <c r="K39" s="45">
        <v>44</v>
      </c>
      <c r="L39" s="42">
        <f>L$4*M39/100</f>
        <v>4316.8900000000003</v>
      </c>
      <c r="M39" s="39">
        <v>41</v>
      </c>
      <c r="N39" s="44">
        <f>N$4*O39/100</f>
        <v>4363.2</v>
      </c>
      <c r="O39" s="45">
        <v>40</v>
      </c>
      <c r="P39" s="42">
        <f>P$4*Q39/100</f>
        <v>5476.8</v>
      </c>
      <c r="Q39" s="39">
        <v>48</v>
      </c>
      <c r="R39" s="44">
        <f>R$4*S39/100</f>
        <v>1161.5999999999999</v>
      </c>
      <c r="S39" s="45">
        <v>33</v>
      </c>
      <c r="T39" s="26">
        <f>SUM(F39,H39,J39,L39,N39,P39,R39)</f>
        <v>32374.649999999998</v>
      </c>
      <c r="U39" s="69">
        <f>T39/T$4</f>
        <v>0.38818990635379319</v>
      </c>
    </row>
    <row r="40" spans="1:21" x14ac:dyDescent="0.25">
      <c r="A40" s="34">
        <v>37</v>
      </c>
      <c r="B40" s="34">
        <v>37</v>
      </c>
      <c r="C40" s="65" t="s">
        <v>45</v>
      </c>
      <c r="D40" s="4" t="s">
        <v>1</v>
      </c>
      <c r="E40" s="12">
        <v>2010</v>
      </c>
      <c r="F40" s="46">
        <f>F$5*G40/100</f>
        <v>6100.18</v>
      </c>
      <c r="G40" s="47">
        <v>31</v>
      </c>
      <c r="H40" s="43">
        <f>H$5*I40/100</f>
        <v>5695.78</v>
      </c>
      <c r="I40" s="40">
        <v>37</v>
      </c>
      <c r="J40" s="46">
        <f>J$5*K40/100</f>
        <v>5275.16</v>
      </c>
      <c r="K40" s="47">
        <v>44</v>
      </c>
      <c r="L40" s="43">
        <f>L$5*M40/100</f>
        <v>4329.6000000000004</v>
      </c>
      <c r="M40" s="40">
        <v>41</v>
      </c>
      <c r="N40" s="46">
        <f>N$5*O40/100</f>
        <v>4356.3999999999996</v>
      </c>
      <c r="O40" s="47">
        <v>40</v>
      </c>
      <c r="P40" s="43">
        <f>P$5*Q40/100</f>
        <v>5488.32</v>
      </c>
      <c r="Q40" s="40">
        <v>48</v>
      </c>
      <c r="R40" s="46">
        <f>R$5*S40/100</f>
        <v>1278.3599999999999</v>
      </c>
      <c r="S40" s="47">
        <v>36</v>
      </c>
      <c r="T40" s="27">
        <f t="shared" si="0"/>
        <v>32523.800000000003</v>
      </c>
      <c r="U40" s="22">
        <f>T40/T$5</f>
        <v>0.3895205815777813</v>
      </c>
    </row>
    <row r="41" spans="1:21" x14ac:dyDescent="0.25">
      <c r="A41" s="34">
        <v>38</v>
      </c>
      <c r="B41" s="34">
        <v>38</v>
      </c>
      <c r="C41" s="65" t="s">
        <v>45</v>
      </c>
      <c r="D41" s="4" t="s">
        <v>2</v>
      </c>
      <c r="E41" s="12">
        <v>2011</v>
      </c>
      <c r="F41" s="46">
        <f>F$6*G41/100</f>
        <v>6088.4</v>
      </c>
      <c r="G41" s="47">
        <v>31</v>
      </c>
      <c r="H41" s="43">
        <f>H$6*I41/100</f>
        <v>5835.66</v>
      </c>
      <c r="I41" s="40">
        <v>38</v>
      </c>
      <c r="J41" s="46">
        <f>J$6*K41/100</f>
        <v>5390.55</v>
      </c>
      <c r="K41" s="47">
        <v>45</v>
      </c>
      <c r="L41" s="43">
        <f>L$6*M41/100</f>
        <v>4438.9799999999996</v>
      </c>
      <c r="M41" s="40">
        <v>42</v>
      </c>
      <c r="N41" s="46">
        <f>N$6*O41/100</f>
        <v>4473.1000000000004</v>
      </c>
      <c r="O41" s="47">
        <v>41</v>
      </c>
      <c r="P41" s="43">
        <f>P$6*Q41/100</f>
        <v>5600.21</v>
      </c>
      <c r="Q41" s="40">
        <v>49</v>
      </c>
      <c r="R41" s="46">
        <f>R$6*S41/100</f>
        <v>1279.8</v>
      </c>
      <c r="S41" s="47">
        <v>36</v>
      </c>
      <c r="T41" s="27">
        <f t="shared" si="0"/>
        <v>33106.700000000004</v>
      </c>
      <c r="U41" s="22">
        <f>T41/T$6</f>
        <v>0.39677253116011513</v>
      </c>
    </row>
    <row r="42" spans="1:21" x14ac:dyDescent="0.25">
      <c r="A42" s="34">
        <v>39</v>
      </c>
      <c r="B42" s="34">
        <v>39</v>
      </c>
      <c r="C42" s="65" t="s">
        <v>45</v>
      </c>
      <c r="D42" s="4" t="s">
        <v>3</v>
      </c>
      <c r="E42" s="12">
        <v>2012</v>
      </c>
      <c r="F42" s="46">
        <f>F$7*G42/100</f>
        <v>6087.16</v>
      </c>
      <c r="G42" s="47">
        <v>31</v>
      </c>
      <c r="H42" s="43">
        <f>H$7*I42/100</f>
        <v>5835.28</v>
      </c>
      <c r="I42" s="40">
        <v>38</v>
      </c>
      <c r="J42" s="46">
        <f>J$7*K42/100</f>
        <v>5380.65</v>
      </c>
      <c r="K42" s="47">
        <v>45</v>
      </c>
      <c r="L42" s="43">
        <f>L$7*M42/100</f>
        <v>4534.3500000000004</v>
      </c>
      <c r="M42" s="40">
        <v>43</v>
      </c>
      <c r="N42" s="46">
        <f>N$7*O42/100</f>
        <v>4461.21</v>
      </c>
      <c r="O42" s="47">
        <v>41</v>
      </c>
      <c r="P42" s="43">
        <f>P$7*Q42/100</f>
        <v>5705</v>
      </c>
      <c r="Q42" s="40">
        <v>50</v>
      </c>
      <c r="R42" s="46">
        <f>R$7*S42/100</f>
        <v>1456.32</v>
      </c>
      <c r="S42" s="47">
        <v>41</v>
      </c>
      <c r="T42" s="27">
        <f t="shared" si="0"/>
        <v>33459.969999999994</v>
      </c>
      <c r="U42" s="22">
        <f>T42/T$7</f>
        <v>0.40150197391314774</v>
      </c>
    </row>
    <row r="43" spans="1:21" x14ac:dyDescent="0.25">
      <c r="A43" s="34">
        <v>40</v>
      </c>
      <c r="B43" s="34">
        <v>40</v>
      </c>
      <c r="C43" s="65" t="s">
        <v>45</v>
      </c>
      <c r="D43" s="4" t="s">
        <v>4</v>
      </c>
      <c r="E43" s="12">
        <v>2013</v>
      </c>
      <c r="F43" s="46">
        <f>F$8*G43/100</f>
        <v>6253.44</v>
      </c>
      <c r="G43" s="47">
        <v>32</v>
      </c>
      <c r="H43" s="43">
        <f>H$8*I43/100</f>
        <v>5807.54</v>
      </c>
      <c r="I43" s="40">
        <v>38</v>
      </c>
      <c r="J43" s="46">
        <f>J$8*K43/100</f>
        <v>5368.95</v>
      </c>
      <c r="K43" s="47">
        <v>45</v>
      </c>
      <c r="L43" s="43">
        <f>L$8*M43/100</f>
        <v>4643.76</v>
      </c>
      <c r="M43" s="40">
        <v>44</v>
      </c>
      <c r="N43" s="46">
        <f>N$8*O43/100</f>
        <v>4462.03</v>
      </c>
      <c r="O43" s="47">
        <v>41</v>
      </c>
      <c r="P43" s="43">
        <f>P$8*Q43/100</f>
        <v>5872.88</v>
      </c>
      <c r="Q43" s="40">
        <v>52</v>
      </c>
      <c r="R43" s="46">
        <f>R$8*S43/100</f>
        <v>1385.28</v>
      </c>
      <c r="S43" s="47">
        <v>39</v>
      </c>
      <c r="T43" s="27">
        <f t="shared" si="0"/>
        <v>33793.880000000005</v>
      </c>
      <c r="U43" s="22">
        <f>T43/T$8</f>
        <v>0.40696395669504698</v>
      </c>
    </row>
    <row r="44" spans="1:21" x14ac:dyDescent="0.25">
      <c r="A44" s="34">
        <v>41</v>
      </c>
      <c r="B44" s="34">
        <v>41</v>
      </c>
      <c r="C44" s="65" t="s">
        <v>45</v>
      </c>
      <c r="D44" s="4" t="s">
        <v>5</v>
      </c>
      <c r="E44" s="12">
        <v>2014</v>
      </c>
      <c r="F44" s="46">
        <f>F$9*G44/100</f>
        <v>6279.04</v>
      </c>
      <c r="G44" s="47">
        <v>32</v>
      </c>
      <c r="H44" s="43">
        <f>H$9*I44/100</f>
        <v>5797.66</v>
      </c>
      <c r="I44" s="40">
        <v>38</v>
      </c>
      <c r="J44" s="46">
        <f>J$9*K44/100</f>
        <v>5368.95</v>
      </c>
      <c r="K44" s="47">
        <v>45</v>
      </c>
      <c r="L44" s="43">
        <f>L$9*M44/100</f>
        <v>4655.6400000000003</v>
      </c>
      <c r="M44" s="40">
        <v>44</v>
      </c>
      <c r="N44" s="46">
        <f>N$9*O44/100</f>
        <v>4684.42</v>
      </c>
      <c r="O44" s="47">
        <v>43</v>
      </c>
      <c r="P44" s="43">
        <f>P$9*Q44/100</f>
        <v>6001.72</v>
      </c>
      <c r="Q44" s="40">
        <v>53</v>
      </c>
      <c r="R44" s="46">
        <f>R$9*S44/100</f>
        <v>1456.32</v>
      </c>
      <c r="S44" s="47">
        <v>41</v>
      </c>
      <c r="T44" s="27">
        <f t="shared" si="0"/>
        <v>34243.75</v>
      </c>
      <c r="U44" s="22">
        <f>T44/T$9</f>
        <v>0.41178150553150555</v>
      </c>
    </row>
    <row r="45" spans="1:21" ht="15.75" thickBot="1" x14ac:dyDescent="0.3">
      <c r="A45" s="34">
        <v>42</v>
      </c>
      <c r="B45" s="34">
        <v>42</v>
      </c>
      <c r="C45" s="66" t="s">
        <v>45</v>
      </c>
      <c r="D45" s="5" t="s">
        <v>6</v>
      </c>
      <c r="E45" s="13">
        <v>2015</v>
      </c>
      <c r="F45" s="49">
        <f>F$10*G45/100</f>
        <v>6277.12</v>
      </c>
      <c r="G45" s="48">
        <v>32</v>
      </c>
      <c r="H45" s="50">
        <f>H$10*I45/100</f>
        <v>5781.32</v>
      </c>
      <c r="I45" s="41">
        <v>38</v>
      </c>
      <c r="J45" s="51">
        <f>J$10*K45/100</f>
        <v>5481.36</v>
      </c>
      <c r="K45" s="48">
        <v>46</v>
      </c>
      <c r="L45" s="50">
        <f>L$10*M45/100</f>
        <v>4762.3500000000004</v>
      </c>
      <c r="M45" s="41">
        <v>45</v>
      </c>
      <c r="N45" s="51">
        <f>N$10*O45/100</f>
        <v>4678.3999999999996</v>
      </c>
      <c r="O45" s="48">
        <v>43</v>
      </c>
      <c r="P45" s="50">
        <f>P$10*Q45/100</f>
        <v>6002.25</v>
      </c>
      <c r="Q45" s="41">
        <v>53</v>
      </c>
      <c r="R45" s="51">
        <f>R$10*S45/100</f>
        <v>1739.99</v>
      </c>
      <c r="S45" s="48">
        <v>49</v>
      </c>
      <c r="T45" s="28">
        <f>SUM(F45,H45,J45,L45,N45,P45,R45)</f>
        <v>34722.79</v>
      </c>
      <c r="U45" s="22">
        <f>T45/T$10</f>
        <v>0.41792390833373455</v>
      </c>
    </row>
    <row r="46" spans="1:21" ht="30" x14ac:dyDescent="0.25">
      <c r="A46" s="34">
        <v>43</v>
      </c>
      <c r="B46" s="34">
        <v>43</v>
      </c>
      <c r="C46" s="36" t="s">
        <v>57</v>
      </c>
      <c r="D46" s="14" t="s">
        <v>0</v>
      </c>
      <c r="E46" s="15">
        <v>2009</v>
      </c>
      <c r="F46" s="44">
        <f t="shared" ref="F46:S46" si="1">SUM(F11,F18,F25,F32,F39)</f>
        <v>19682</v>
      </c>
      <c r="G46" s="45">
        <f t="shared" si="1"/>
        <v>100</v>
      </c>
      <c r="H46" s="42">
        <f t="shared" si="1"/>
        <v>15263.82</v>
      </c>
      <c r="I46" s="60">
        <f t="shared" si="1"/>
        <v>99</v>
      </c>
      <c r="J46" s="44">
        <f t="shared" si="1"/>
        <v>11932</v>
      </c>
      <c r="K46" s="45">
        <f t="shared" si="1"/>
        <v>100</v>
      </c>
      <c r="L46" s="42">
        <f t="shared" si="1"/>
        <v>10529</v>
      </c>
      <c r="M46" s="39">
        <f t="shared" si="1"/>
        <v>100</v>
      </c>
      <c r="N46" s="44">
        <f t="shared" si="1"/>
        <v>10798.919999999998</v>
      </c>
      <c r="O46" s="60">
        <f t="shared" si="1"/>
        <v>99</v>
      </c>
      <c r="P46" s="42">
        <f t="shared" si="1"/>
        <v>11410</v>
      </c>
      <c r="Q46" s="39">
        <f t="shared" si="1"/>
        <v>100</v>
      </c>
      <c r="R46" s="44">
        <f t="shared" si="1"/>
        <v>3520</v>
      </c>
      <c r="S46" s="45">
        <f t="shared" si="1"/>
        <v>100</v>
      </c>
      <c r="T46" s="26">
        <f>SUM(T11,T18,T25,T32,T39)</f>
        <v>83135.739999999991</v>
      </c>
      <c r="U46" s="21">
        <f>SUM(U11,U18,U25,U32,U39)</f>
        <v>0.99684336742646784</v>
      </c>
    </row>
    <row r="47" spans="1:21" ht="30" x14ac:dyDescent="0.25">
      <c r="A47" s="34">
        <v>44</v>
      </c>
      <c r="B47" s="34">
        <v>44</v>
      </c>
      <c r="C47" s="37" t="s">
        <v>57</v>
      </c>
      <c r="D47" s="4" t="s">
        <v>1</v>
      </c>
      <c r="E47" s="12">
        <v>2010</v>
      </c>
      <c r="F47" s="46">
        <f t="shared" ref="F47:U47" si="2">SUM(F12,F19,F26,F33,F40)</f>
        <v>19678</v>
      </c>
      <c r="G47" s="47">
        <f t="shared" si="2"/>
        <v>100</v>
      </c>
      <c r="H47" s="43">
        <f t="shared" si="2"/>
        <v>15394</v>
      </c>
      <c r="I47" s="40">
        <f t="shared" si="2"/>
        <v>100</v>
      </c>
      <c r="J47" s="46">
        <f t="shared" si="2"/>
        <v>11989</v>
      </c>
      <c r="K47" s="47">
        <f t="shared" si="2"/>
        <v>100</v>
      </c>
      <c r="L47" s="43">
        <f t="shared" si="2"/>
        <v>10454.4</v>
      </c>
      <c r="M47" s="58">
        <f t="shared" si="2"/>
        <v>99</v>
      </c>
      <c r="N47" s="46">
        <f t="shared" si="2"/>
        <v>10891</v>
      </c>
      <c r="O47" s="47">
        <f t="shared" si="2"/>
        <v>100</v>
      </c>
      <c r="P47" s="43">
        <f t="shared" si="2"/>
        <v>11319.66</v>
      </c>
      <c r="Q47" s="58">
        <f t="shared" si="2"/>
        <v>99</v>
      </c>
      <c r="R47" s="46">
        <f t="shared" si="2"/>
        <v>3551</v>
      </c>
      <c r="S47" s="47">
        <f t="shared" si="2"/>
        <v>100</v>
      </c>
      <c r="T47" s="27">
        <f t="shared" si="2"/>
        <v>83277.060000000012</v>
      </c>
      <c r="U47" s="22">
        <f t="shared" si="2"/>
        <v>0.99736589338539128</v>
      </c>
    </row>
    <row r="48" spans="1:21" ht="30" x14ac:dyDescent="0.25">
      <c r="A48" s="34">
        <v>45</v>
      </c>
      <c r="B48" s="34">
        <v>45</v>
      </c>
      <c r="C48" s="37" t="s">
        <v>57</v>
      </c>
      <c r="D48" s="4" t="s">
        <v>2</v>
      </c>
      <c r="E48" s="12">
        <v>2011</v>
      </c>
      <c r="F48" s="46">
        <f t="shared" ref="F48:G48" si="3">SUM(F13,F20,F27,F34,F41)</f>
        <v>19836.400000000001</v>
      </c>
      <c r="G48" s="58">
        <f t="shared" si="3"/>
        <v>101</v>
      </c>
      <c r="H48" s="43">
        <f t="shared" ref="H48:H52" si="4">SUM(H13,H20,H27,H34,H41)</f>
        <v>15357</v>
      </c>
      <c r="I48" s="40">
        <f t="shared" ref="I48:J48" si="5">SUM(I13,I20,I27,I34,I41)</f>
        <v>100</v>
      </c>
      <c r="J48" s="46">
        <f t="shared" si="5"/>
        <v>11979</v>
      </c>
      <c r="K48" s="47">
        <f t="shared" ref="K48:U48" si="6">SUM(K13,K20,K27,K34,K41)</f>
        <v>100</v>
      </c>
      <c r="L48" s="43">
        <f t="shared" si="6"/>
        <v>10463.31</v>
      </c>
      <c r="M48" s="58">
        <f t="shared" si="6"/>
        <v>99</v>
      </c>
      <c r="N48" s="46">
        <f t="shared" si="6"/>
        <v>10910</v>
      </c>
      <c r="O48" s="47">
        <f t="shared" si="6"/>
        <v>100</v>
      </c>
      <c r="P48" s="43">
        <f t="shared" si="6"/>
        <v>11429</v>
      </c>
      <c r="Q48" s="40">
        <f t="shared" si="6"/>
        <v>100</v>
      </c>
      <c r="R48" s="46">
        <f t="shared" si="6"/>
        <v>3555</v>
      </c>
      <c r="S48" s="47">
        <f t="shared" si="6"/>
        <v>100</v>
      </c>
      <c r="T48" s="27">
        <f t="shared" si="6"/>
        <v>83529.710000000006</v>
      </c>
      <c r="U48" s="22">
        <f t="shared" si="6"/>
        <v>1.0010751438159158</v>
      </c>
    </row>
    <row r="49" spans="1:21" ht="30" x14ac:dyDescent="0.25">
      <c r="A49" s="34">
        <v>46</v>
      </c>
      <c r="B49" s="34">
        <v>46</v>
      </c>
      <c r="C49" s="37" t="s">
        <v>57</v>
      </c>
      <c r="D49" s="4" t="s">
        <v>3</v>
      </c>
      <c r="E49" s="12">
        <v>2012</v>
      </c>
      <c r="F49" s="46">
        <f t="shared" ref="F49:G49" si="7">SUM(F14,F21,F28,F35,F42)</f>
        <v>19636</v>
      </c>
      <c r="G49" s="47">
        <f t="shared" si="7"/>
        <v>100</v>
      </c>
      <c r="H49" s="43">
        <f t="shared" si="4"/>
        <v>15356</v>
      </c>
      <c r="I49" s="40">
        <f t="shared" ref="I49:J49" si="8">SUM(I14,I21,I28,I35,I42)</f>
        <v>100</v>
      </c>
      <c r="J49" s="46">
        <f t="shared" si="8"/>
        <v>11837.43</v>
      </c>
      <c r="K49" s="58">
        <f t="shared" ref="K49:U49" si="9">SUM(K14,K21,K28,K35,K42)</f>
        <v>99</v>
      </c>
      <c r="L49" s="43">
        <f t="shared" si="9"/>
        <v>10545</v>
      </c>
      <c r="M49" s="40">
        <f t="shared" si="9"/>
        <v>100</v>
      </c>
      <c r="N49" s="46">
        <f t="shared" si="9"/>
        <v>10772.189999999999</v>
      </c>
      <c r="O49" s="58">
        <f t="shared" si="9"/>
        <v>99</v>
      </c>
      <c r="P49" s="43">
        <f t="shared" si="9"/>
        <v>11410</v>
      </c>
      <c r="Q49" s="40">
        <f t="shared" si="9"/>
        <v>100</v>
      </c>
      <c r="R49" s="46">
        <f t="shared" si="9"/>
        <v>3552</v>
      </c>
      <c r="S49" s="47">
        <f t="shared" si="9"/>
        <v>100</v>
      </c>
      <c r="T49" s="27">
        <f t="shared" si="9"/>
        <v>83108.62</v>
      </c>
      <c r="U49" s="22">
        <f t="shared" si="9"/>
        <v>0.9972595605793344</v>
      </c>
    </row>
    <row r="50" spans="1:21" ht="30" x14ac:dyDescent="0.25">
      <c r="A50" s="34">
        <v>47</v>
      </c>
      <c r="B50" s="34">
        <v>47</v>
      </c>
      <c r="C50" s="37" t="s">
        <v>57</v>
      </c>
      <c r="D50" s="4" t="s">
        <v>4</v>
      </c>
      <c r="E50" s="12">
        <v>2013</v>
      </c>
      <c r="F50" s="46">
        <f t="shared" ref="F50:G50" si="10">SUM(F15,F22,F29,F36,F43)</f>
        <v>19542</v>
      </c>
      <c r="G50" s="47">
        <f t="shared" si="10"/>
        <v>100</v>
      </c>
      <c r="H50" s="43">
        <f t="shared" si="4"/>
        <v>15283</v>
      </c>
      <c r="I50" s="40">
        <f t="shared" ref="I50:J50" si="11">SUM(I15,I22,I29,I36,I43)</f>
        <v>100</v>
      </c>
      <c r="J50" s="46">
        <f t="shared" si="11"/>
        <v>11811.689999999999</v>
      </c>
      <c r="K50" s="58">
        <f t="shared" ref="K50:U50" si="12">SUM(K15,K22,K29,K36,K43)</f>
        <v>99</v>
      </c>
      <c r="L50" s="43">
        <f t="shared" si="12"/>
        <v>10554</v>
      </c>
      <c r="M50" s="40">
        <f t="shared" si="12"/>
        <v>100</v>
      </c>
      <c r="N50" s="46">
        <f t="shared" si="12"/>
        <v>10774.169999999998</v>
      </c>
      <c r="O50" s="58">
        <f t="shared" si="12"/>
        <v>99</v>
      </c>
      <c r="P50" s="43">
        <f t="shared" si="12"/>
        <v>11406.94</v>
      </c>
      <c r="Q50" s="58">
        <f t="shared" si="12"/>
        <v>101</v>
      </c>
      <c r="R50" s="46">
        <f t="shared" si="12"/>
        <v>3516.4799999999996</v>
      </c>
      <c r="S50" s="58">
        <f t="shared" si="12"/>
        <v>99</v>
      </c>
      <c r="T50" s="27">
        <f t="shared" si="12"/>
        <v>82888.28</v>
      </c>
      <c r="U50" s="22">
        <f t="shared" si="12"/>
        <v>0.99818494924071843</v>
      </c>
    </row>
    <row r="51" spans="1:21" ht="30" x14ac:dyDescent="0.25">
      <c r="A51" s="34">
        <v>48</v>
      </c>
      <c r="B51" s="34">
        <v>48</v>
      </c>
      <c r="C51" s="37" t="s">
        <v>57</v>
      </c>
      <c r="D51" s="4" t="s">
        <v>5</v>
      </c>
      <c r="E51" s="12">
        <v>2014</v>
      </c>
      <c r="F51" s="46">
        <f t="shared" ref="F51:G51" si="13">SUM(F16,F23,F30,F37,F44)</f>
        <v>19622</v>
      </c>
      <c r="G51" s="47">
        <f t="shared" si="13"/>
        <v>100</v>
      </c>
      <c r="H51" s="43">
        <f t="shared" si="4"/>
        <v>15257</v>
      </c>
      <c r="I51" s="40">
        <f t="shared" ref="I51:J51" si="14">SUM(I16,I23,I30,I37,I44)</f>
        <v>100</v>
      </c>
      <c r="J51" s="46">
        <f t="shared" si="14"/>
        <v>11931</v>
      </c>
      <c r="K51" s="47">
        <f t="shared" ref="K51:U51" si="15">SUM(K16,K23,K30,K37,K44)</f>
        <v>100</v>
      </c>
      <c r="L51" s="43">
        <f t="shared" si="15"/>
        <v>10475.189999999999</v>
      </c>
      <c r="M51" s="58">
        <f t="shared" si="15"/>
        <v>99</v>
      </c>
      <c r="N51" s="46">
        <f t="shared" si="15"/>
        <v>10894</v>
      </c>
      <c r="O51" s="47">
        <f t="shared" si="15"/>
        <v>100</v>
      </c>
      <c r="P51" s="43">
        <f t="shared" si="15"/>
        <v>11437.240000000002</v>
      </c>
      <c r="Q51" s="58">
        <f t="shared" si="15"/>
        <v>101</v>
      </c>
      <c r="R51" s="46">
        <f t="shared" si="15"/>
        <v>3552</v>
      </c>
      <c r="S51" s="47">
        <f t="shared" si="15"/>
        <v>100</v>
      </c>
      <c r="T51" s="27">
        <f t="shared" si="15"/>
        <v>83168.429999999993</v>
      </c>
      <c r="U51" s="22">
        <f t="shared" si="15"/>
        <v>1.0001013708513709</v>
      </c>
    </row>
    <row r="52" spans="1:21" ht="30.75" thickBot="1" x14ac:dyDescent="0.3">
      <c r="A52" s="34">
        <v>49</v>
      </c>
      <c r="B52" s="34">
        <v>49</v>
      </c>
      <c r="C52" s="38" t="s">
        <v>57</v>
      </c>
      <c r="D52" s="5" t="s">
        <v>6</v>
      </c>
      <c r="E52" s="13">
        <v>2015</v>
      </c>
      <c r="F52" s="49">
        <f t="shared" ref="F52:G52" si="16">SUM(F17,F24,F31,F38,F45)</f>
        <v>19616</v>
      </c>
      <c r="G52" s="48">
        <f t="shared" si="16"/>
        <v>100</v>
      </c>
      <c r="H52" s="50">
        <f t="shared" si="4"/>
        <v>15214</v>
      </c>
      <c r="I52" s="41">
        <f t="shared" ref="I52:J52" si="17">SUM(I17,I24,I31,I38,I45)</f>
        <v>100</v>
      </c>
      <c r="J52" s="51">
        <f t="shared" si="17"/>
        <v>11916</v>
      </c>
      <c r="K52" s="48">
        <f t="shared" ref="K52:U52" si="18">SUM(K17,K24,K31,K38,K45)</f>
        <v>100</v>
      </c>
      <c r="L52" s="50">
        <f t="shared" si="18"/>
        <v>10583</v>
      </c>
      <c r="M52" s="41">
        <f t="shared" si="18"/>
        <v>100</v>
      </c>
      <c r="N52" s="51">
        <f t="shared" si="18"/>
        <v>10880</v>
      </c>
      <c r="O52" s="48">
        <f t="shared" si="18"/>
        <v>100</v>
      </c>
      <c r="P52" s="50">
        <f t="shared" si="18"/>
        <v>11325</v>
      </c>
      <c r="Q52" s="41">
        <f t="shared" si="18"/>
        <v>100</v>
      </c>
      <c r="R52" s="51">
        <f t="shared" si="18"/>
        <v>3551</v>
      </c>
      <c r="S52" s="48">
        <f t="shared" si="18"/>
        <v>100</v>
      </c>
      <c r="T52" s="28">
        <f t="shared" si="18"/>
        <v>83085</v>
      </c>
      <c r="U52" s="23">
        <f t="shared" si="18"/>
        <v>1.000012036011747</v>
      </c>
    </row>
    <row r="53" spans="1:21" ht="60" x14ac:dyDescent="0.25">
      <c r="A53" s="34">
        <v>50</v>
      </c>
      <c r="B53" s="34">
        <v>50</v>
      </c>
      <c r="C53" s="36" t="s">
        <v>58</v>
      </c>
      <c r="D53" s="14" t="s">
        <v>0</v>
      </c>
      <c r="E53" s="15">
        <v>2009</v>
      </c>
      <c r="F53" s="42">
        <f t="shared" ref="F53:U53" si="19">F46-F4</f>
        <v>0</v>
      </c>
      <c r="G53" s="42">
        <f t="shared" si="19"/>
        <v>0</v>
      </c>
      <c r="H53" s="59">
        <f t="shared" si="19"/>
        <v>-154.18000000000029</v>
      </c>
      <c r="I53" s="60">
        <f t="shared" si="19"/>
        <v>-1</v>
      </c>
      <c r="J53" s="44">
        <f t="shared" si="19"/>
        <v>0</v>
      </c>
      <c r="K53" s="45">
        <f t="shared" si="19"/>
        <v>0</v>
      </c>
      <c r="L53" s="42">
        <f t="shared" si="19"/>
        <v>0</v>
      </c>
      <c r="M53" s="39">
        <f t="shared" si="19"/>
        <v>0</v>
      </c>
      <c r="N53" s="59">
        <f t="shared" si="19"/>
        <v>-109.08000000000175</v>
      </c>
      <c r="O53" s="60">
        <f t="shared" si="19"/>
        <v>-1</v>
      </c>
      <c r="P53" s="42">
        <f t="shared" si="19"/>
        <v>0</v>
      </c>
      <c r="Q53" s="39">
        <f t="shared" si="19"/>
        <v>0</v>
      </c>
      <c r="R53" s="44">
        <f t="shared" si="19"/>
        <v>0</v>
      </c>
      <c r="S53" s="45">
        <f t="shared" si="19"/>
        <v>0</v>
      </c>
      <c r="T53" s="26">
        <f>T46-T4</f>
        <v>-263.26000000000931</v>
      </c>
      <c r="U53" s="21">
        <f t="shared" si="19"/>
        <v>-3.1566325735321588E-3</v>
      </c>
    </row>
    <row r="54" spans="1:21" x14ac:dyDescent="0.25">
      <c r="A54" s="34">
        <v>51</v>
      </c>
      <c r="B54" s="34">
        <v>51</v>
      </c>
      <c r="C54" s="37" t="s">
        <v>46</v>
      </c>
      <c r="D54" s="4" t="s">
        <v>1</v>
      </c>
      <c r="E54" s="12">
        <v>2010</v>
      </c>
      <c r="F54" s="43">
        <f t="shared" ref="F54:U54" si="20">F47-F5</f>
        <v>0</v>
      </c>
      <c r="G54" s="40">
        <f t="shared" si="20"/>
        <v>0</v>
      </c>
      <c r="H54" s="43">
        <f t="shared" si="20"/>
        <v>0</v>
      </c>
      <c r="I54" s="40">
        <f t="shared" si="20"/>
        <v>0</v>
      </c>
      <c r="J54" s="46">
        <f t="shared" si="20"/>
        <v>0</v>
      </c>
      <c r="K54" s="47">
        <f t="shared" si="20"/>
        <v>0</v>
      </c>
      <c r="L54" s="57">
        <f t="shared" si="20"/>
        <v>-105.60000000000036</v>
      </c>
      <c r="M54" s="58">
        <f t="shared" si="20"/>
        <v>-1</v>
      </c>
      <c r="N54" s="46">
        <f t="shared" si="20"/>
        <v>0</v>
      </c>
      <c r="O54" s="47">
        <f t="shared" si="20"/>
        <v>0</v>
      </c>
      <c r="P54" s="57">
        <f t="shared" si="20"/>
        <v>-114.34000000000015</v>
      </c>
      <c r="Q54" s="58">
        <f t="shared" si="20"/>
        <v>-1</v>
      </c>
      <c r="R54" s="46">
        <f t="shared" si="20"/>
        <v>0</v>
      </c>
      <c r="S54" s="47">
        <f t="shared" si="20"/>
        <v>0</v>
      </c>
      <c r="T54" s="27">
        <f t="shared" si="20"/>
        <v>-219.93999999998778</v>
      </c>
      <c r="U54" s="22">
        <f t="shared" si="20"/>
        <v>-2.6341066146087222E-3</v>
      </c>
    </row>
    <row r="55" spans="1:21" x14ac:dyDescent="0.25">
      <c r="A55" s="34">
        <v>52</v>
      </c>
      <c r="B55" s="34">
        <v>52</v>
      </c>
      <c r="C55" s="37" t="s">
        <v>46</v>
      </c>
      <c r="D55" s="4" t="s">
        <v>2</v>
      </c>
      <c r="E55" s="12">
        <v>2011</v>
      </c>
      <c r="F55" s="57">
        <f>F48-F6</f>
        <v>196.40000000000146</v>
      </c>
      <c r="G55" s="58">
        <f t="shared" ref="G55" si="21">G48-G6</f>
        <v>1</v>
      </c>
      <c r="H55" s="43">
        <f t="shared" ref="H55:S55" si="22">H48-H6</f>
        <v>0</v>
      </c>
      <c r="I55" s="40">
        <f t="shared" si="22"/>
        <v>0</v>
      </c>
      <c r="J55" s="46">
        <f t="shared" si="22"/>
        <v>0</v>
      </c>
      <c r="K55" s="47">
        <f t="shared" si="22"/>
        <v>0</v>
      </c>
      <c r="L55" s="57">
        <f t="shared" si="22"/>
        <v>-105.69000000000051</v>
      </c>
      <c r="M55" s="58">
        <f t="shared" si="22"/>
        <v>-1</v>
      </c>
      <c r="N55" s="46">
        <f t="shared" si="22"/>
        <v>0</v>
      </c>
      <c r="O55" s="47">
        <f t="shared" si="22"/>
        <v>0</v>
      </c>
      <c r="P55" s="43">
        <f t="shared" si="22"/>
        <v>0</v>
      </c>
      <c r="Q55" s="40">
        <f t="shared" si="22"/>
        <v>0</v>
      </c>
      <c r="R55" s="46">
        <f t="shared" si="22"/>
        <v>0</v>
      </c>
      <c r="S55" s="47">
        <f t="shared" si="22"/>
        <v>0</v>
      </c>
      <c r="T55" s="27">
        <f t="shared" ref="T55" si="23">T48-T6</f>
        <v>89.710000000006403</v>
      </c>
      <c r="U55" s="22">
        <f t="shared" ref="U55" si="24">U48-U6</f>
        <v>1.07514381591578E-3</v>
      </c>
    </row>
    <row r="56" spans="1:21" x14ac:dyDescent="0.25">
      <c r="A56" s="34">
        <v>53</v>
      </c>
      <c r="B56" s="34">
        <v>53</v>
      </c>
      <c r="C56" s="37" t="s">
        <v>46</v>
      </c>
      <c r="D56" s="4" t="s">
        <v>3</v>
      </c>
      <c r="E56" s="12">
        <v>2012</v>
      </c>
      <c r="F56" s="43">
        <f t="shared" ref="F56:G56" si="25">F49-F7</f>
        <v>0</v>
      </c>
      <c r="G56" s="40">
        <f t="shared" si="25"/>
        <v>0</v>
      </c>
      <c r="H56" s="43">
        <f t="shared" ref="H56:S56" si="26">H49-H7</f>
        <v>0</v>
      </c>
      <c r="I56" s="40">
        <f t="shared" si="26"/>
        <v>0</v>
      </c>
      <c r="J56" s="57">
        <f t="shared" si="26"/>
        <v>-119.56999999999971</v>
      </c>
      <c r="K56" s="58">
        <f t="shared" si="26"/>
        <v>-1</v>
      </c>
      <c r="L56" s="43">
        <f t="shared" si="26"/>
        <v>0</v>
      </c>
      <c r="M56" s="40">
        <f t="shared" si="26"/>
        <v>0</v>
      </c>
      <c r="N56" s="57">
        <f t="shared" si="26"/>
        <v>-108.81000000000131</v>
      </c>
      <c r="O56" s="58">
        <f t="shared" si="26"/>
        <v>-1</v>
      </c>
      <c r="P56" s="43">
        <f t="shared" si="26"/>
        <v>0</v>
      </c>
      <c r="Q56" s="40">
        <f t="shared" si="26"/>
        <v>0</v>
      </c>
      <c r="R56" s="46">
        <f t="shared" si="26"/>
        <v>0</v>
      </c>
      <c r="S56" s="47">
        <f t="shared" si="26"/>
        <v>0</v>
      </c>
      <c r="T56" s="27">
        <f t="shared" ref="T56" si="27">T49-T7</f>
        <v>-228.38000000000466</v>
      </c>
      <c r="U56" s="22">
        <f t="shared" ref="U56" si="28">U49-U7</f>
        <v>-2.7404394206655969E-3</v>
      </c>
    </row>
    <row r="57" spans="1:21" x14ac:dyDescent="0.25">
      <c r="A57" s="34">
        <v>54</v>
      </c>
      <c r="B57" s="34">
        <v>54</v>
      </c>
      <c r="C57" s="37" t="s">
        <v>46</v>
      </c>
      <c r="D57" s="4" t="s">
        <v>4</v>
      </c>
      <c r="E57" s="12">
        <v>2013</v>
      </c>
      <c r="F57" s="43">
        <f t="shared" ref="F57:G57" si="29">F50-F8</f>
        <v>0</v>
      </c>
      <c r="G57" s="40">
        <f t="shared" si="29"/>
        <v>0</v>
      </c>
      <c r="H57" s="43">
        <f t="shared" ref="H57:S57" si="30">H50-H8</f>
        <v>0</v>
      </c>
      <c r="I57" s="40">
        <f t="shared" si="30"/>
        <v>0</v>
      </c>
      <c r="J57" s="57">
        <f t="shared" si="30"/>
        <v>-119.31000000000131</v>
      </c>
      <c r="K57" s="58">
        <f t="shared" si="30"/>
        <v>-1</v>
      </c>
      <c r="L57" s="43">
        <f t="shared" si="30"/>
        <v>0</v>
      </c>
      <c r="M57" s="40">
        <f t="shared" si="30"/>
        <v>0</v>
      </c>
      <c r="N57" s="57">
        <f t="shared" si="30"/>
        <v>-108.83000000000175</v>
      </c>
      <c r="O57" s="58">
        <f t="shared" si="30"/>
        <v>-1</v>
      </c>
      <c r="P57" s="57">
        <f t="shared" si="30"/>
        <v>112.94000000000051</v>
      </c>
      <c r="Q57" s="58">
        <f t="shared" si="30"/>
        <v>1</v>
      </c>
      <c r="R57" s="57">
        <f t="shared" si="30"/>
        <v>-35.520000000000437</v>
      </c>
      <c r="S57" s="58">
        <f t="shared" si="30"/>
        <v>-1</v>
      </c>
      <c r="T57" s="27">
        <f t="shared" ref="T57" si="31">T50-T8</f>
        <v>-150.72000000000116</v>
      </c>
      <c r="U57" s="22">
        <f t="shared" ref="U57" si="32">U50-U8</f>
        <v>-1.8150507592815668E-3</v>
      </c>
    </row>
    <row r="58" spans="1:21" x14ac:dyDescent="0.25">
      <c r="A58" s="34">
        <v>55</v>
      </c>
      <c r="B58" s="34">
        <v>55</v>
      </c>
      <c r="C58" s="37" t="s">
        <v>46</v>
      </c>
      <c r="D58" s="4" t="s">
        <v>5</v>
      </c>
      <c r="E58" s="12">
        <v>2014</v>
      </c>
      <c r="F58" s="43">
        <f t="shared" ref="F58:G58" si="33">F51-F9</f>
        <v>0</v>
      </c>
      <c r="G58" s="40">
        <f t="shared" si="33"/>
        <v>0</v>
      </c>
      <c r="H58" s="43">
        <f t="shared" ref="H58:S58" si="34">H51-H9</f>
        <v>0</v>
      </c>
      <c r="I58" s="40">
        <f t="shared" si="34"/>
        <v>0</v>
      </c>
      <c r="J58" s="46">
        <f t="shared" si="34"/>
        <v>0</v>
      </c>
      <c r="K58" s="47">
        <f t="shared" si="34"/>
        <v>0</v>
      </c>
      <c r="L58" s="57">
        <f t="shared" si="34"/>
        <v>-105.81000000000131</v>
      </c>
      <c r="M58" s="58">
        <f t="shared" si="34"/>
        <v>-1</v>
      </c>
      <c r="N58" s="46">
        <f t="shared" si="34"/>
        <v>0</v>
      </c>
      <c r="O58" s="47">
        <f t="shared" si="34"/>
        <v>0</v>
      </c>
      <c r="P58" s="57">
        <f t="shared" si="34"/>
        <v>113.2400000000016</v>
      </c>
      <c r="Q58" s="58">
        <f t="shared" si="34"/>
        <v>1</v>
      </c>
      <c r="R58" s="46">
        <f t="shared" si="34"/>
        <v>0</v>
      </c>
      <c r="S58" s="47">
        <f t="shared" si="34"/>
        <v>0</v>
      </c>
      <c r="T58" s="27">
        <f t="shared" ref="T58" si="35">T51-T9</f>
        <v>8.4299999999930151</v>
      </c>
      <c r="U58" s="22">
        <f t="shared" ref="U58" si="36">U51-U9</f>
        <v>1.0137085137085222E-4</v>
      </c>
    </row>
    <row r="59" spans="1:21" ht="15.75" thickBot="1" x14ac:dyDescent="0.3">
      <c r="A59" s="34">
        <v>56</v>
      </c>
      <c r="B59" s="34">
        <v>56</v>
      </c>
      <c r="C59" s="38" t="s">
        <v>46</v>
      </c>
      <c r="D59" s="5" t="s">
        <v>6</v>
      </c>
      <c r="E59" s="13">
        <v>2015</v>
      </c>
      <c r="F59" s="50">
        <f t="shared" ref="F59:G59" si="37">F52-F10</f>
        <v>0</v>
      </c>
      <c r="G59" s="41">
        <f t="shared" si="37"/>
        <v>0</v>
      </c>
      <c r="H59" s="50">
        <f t="shared" ref="H59:S59" si="38">H52-H10</f>
        <v>0</v>
      </c>
      <c r="I59" s="41">
        <f t="shared" si="38"/>
        <v>0</v>
      </c>
      <c r="J59" s="51">
        <f t="shared" si="38"/>
        <v>0</v>
      </c>
      <c r="K59" s="48">
        <f t="shared" si="38"/>
        <v>0</v>
      </c>
      <c r="L59" s="50">
        <f t="shared" si="38"/>
        <v>0</v>
      </c>
      <c r="M59" s="41">
        <f t="shared" si="38"/>
        <v>0</v>
      </c>
      <c r="N59" s="51">
        <f t="shared" si="38"/>
        <v>0</v>
      </c>
      <c r="O59" s="48">
        <f t="shared" si="38"/>
        <v>0</v>
      </c>
      <c r="P59" s="50">
        <f t="shared" si="38"/>
        <v>0</v>
      </c>
      <c r="Q59" s="41">
        <f t="shared" si="38"/>
        <v>0</v>
      </c>
      <c r="R59" s="51">
        <f t="shared" si="38"/>
        <v>0</v>
      </c>
      <c r="S59" s="48">
        <f t="shared" si="38"/>
        <v>0</v>
      </c>
      <c r="T59" s="28">
        <f t="shared" ref="T59" si="39">T52-T10</f>
        <v>1</v>
      </c>
      <c r="U59" s="23">
        <f t="shared" ref="U59" si="40">U52-U10</f>
        <v>1.2036011747040831E-5</v>
      </c>
    </row>
    <row r="60" spans="1:21" x14ac:dyDescent="0.25">
      <c r="A60" s="34">
        <v>57</v>
      </c>
      <c r="B60" s="34">
        <v>57</v>
      </c>
      <c r="C60" s="61" t="s">
        <v>47</v>
      </c>
      <c r="D60" s="63"/>
      <c r="E60" s="64"/>
      <c r="F60" s="63"/>
      <c r="G60" s="63"/>
      <c r="H60" s="63"/>
      <c r="I60" s="63"/>
      <c r="J60" s="63"/>
      <c r="K60" s="63"/>
      <c r="L60" s="63"/>
      <c r="M60" s="63"/>
      <c r="N60" s="63"/>
      <c r="O60" s="63"/>
    </row>
    <row r="61" spans="1:21" x14ac:dyDescent="0.25">
      <c r="A61" s="34">
        <v>58</v>
      </c>
      <c r="B61" s="34">
        <v>58</v>
      </c>
      <c r="C61" s="62" t="s">
        <v>54</v>
      </c>
      <c r="D61" s="63"/>
      <c r="E61" s="64"/>
      <c r="F61" s="63"/>
      <c r="G61" s="63"/>
      <c r="H61" s="63"/>
      <c r="I61" s="63"/>
      <c r="J61" s="63"/>
      <c r="K61" s="63"/>
      <c r="L61" s="63"/>
      <c r="M61" s="63"/>
      <c r="N61" s="63"/>
      <c r="O61" s="63"/>
    </row>
    <row r="62" spans="1:21" x14ac:dyDescent="0.25">
      <c r="B62" s="34">
        <v>59</v>
      </c>
      <c r="C62" s="62" t="s">
        <v>59</v>
      </c>
      <c r="D62" s="63"/>
      <c r="E62" s="64"/>
      <c r="F62" s="63"/>
      <c r="G62" s="63"/>
      <c r="H62" s="63"/>
      <c r="I62" s="63"/>
      <c r="J62" s="63"/>
      <c r="K62" s="63"/>
      <c r="L62" s="63"/>
      <c r="M62" s="63"/>
      <c r="N62" s="63"/>
      <c r="O62" s="63"/>
      <c r="P62" s="63"/>
      <c r="Q62" s="63"/>
    </row>
    <row r="63" spans="1:21" x14ac:dyDescent="0.25">
      <c r="B63" s="34">
        <v>60</v>
      </c>
    </row>
    <row r="64" spans="1:21" x14ac:dyDescent="0.25">
      <c r="B64" s="34">
        <v>61</v>
      </c>
      <c r="C64" s="70" t="s">
        <v>60</v>
      </c>
    </row>
    <row r="65" spans="2:3" x14ac:dyDescent="0.25">
      <c r="B65" s="34">
        <v>62</v>
      </c>
      <c r="C65" s="1" t="s">
        <v>7</v>
      </c>
    </row>
    <row r="66" spans="2:3" x14ac:dyDescent="0.25">
      <c r="B66" s="34">
        <v>63</v>
      </c>
      <c r="C66" s="35" t="s">
        <v>8</v>
      </c>
    </row>
    <row r="67" spans="2:3" x14ac:dyDescent="0.25">
      <c r="B67" s="34">
        <v>64</v>
      </c>
    </row>
    <row r="68" spans="2:3" x14ac:dyDescent="0.25">
      <c r="B68" s="34">
        <v>65</v>
      </c>
      <c r="C68" t="s">
        <v>11</v>
      </c>
    </row>
    <row r="69" spans="2:3" x14ac:dyDescent="0.25">
      <c r="B69" s="34">
        <v>66</v>
      </c>
      <c r="C69" t="s">
        <v>9</v>
      </c>
    </row>
    <row r="70" spans="2:3" x14ac:dyDescent="0.25">
      <c r="B70" s="34">
        <v>67</v>
      </c>
      <c r="C70" t="s">
        <v>12</v>
      </c>
    </row>
    <row r="71" spans="2:3" x14ac:dyDescent="0.25">
      <c r="B71" s="34">
        <v>68</v>
      </c>
      <c r="C71" t="s">
        <v>13</v>
      </c>
    </row>
    <row r="72" spans="2:3" x14ac:dyDescent="0.25">
      <c r="B72" s="34">
        <v>69</v>
      </c>
      <c r="C72" t="s">
        <v>12</v>
      </c>
    </row>
    <row r="73" spans="2:3" x14ac:dyDescent="0.25">
      <c r="B73" s="34">
        <v>70</v>
      </c>
      <c r="C73" t="s">
        <v>10</v>
      </c>
    </row>
    <row r="74" spans="2:3" x14ac:dyDescent="0.25">
      <c r="B74" s="34">
        <v>71</v>
      </c>
      <c r="C74" t="s">
        <v>12</v>
      </c>
    </row>
    <row r="75" spans="2:3" x14ac:dyDescent="0.25">
      <c r="B75" s="34">
        <v>72</v>
      </c>
    </row>
    <row r="76" spans="2:3" x14ac:dyDescent="0.25">
      <c r="B76" s="34">
        <v>73</v>
      </c>
      <c r="C76" t="s">
        <v>14</v>
      </c>
    </row>
    <row r="77" spans="2:3" x14ac:dyDescent="0.25">
      <c r="B77" s="34">
        <v>74</v>
      </c>
      <c r="C77" t="s">
        <v>15</v>
      </c>
    </row>
    <row r="78" spans="2:3" x14ac:dyDescent="0.25">
      <c r="B78" s="34">
        <v>75</v>
      </c>
    </row>
    <row r="79" spans="2:3" x14ac:dyDescent="0.25">
      <c r="B79" s="34">
        <v>76</v>
      </c>
      <c r="C79" t="s">
        <v>16</v>
      </c>
    </row>
    <row r="80" spans="2:3" x14ac:dyDescent="0.25">
      <c r="B80" s="34">
        <v>77</v>
      </c>
      <c r="C80" t="s">
        <v>9</v>
      </c>
    </row>
    <row r="81" spans="2:5" x14ac:dyDescent="0.25">
      <c r="B81" s="34">
        <v>78</v>
      </c>
      <c r="C81" t="s">
        <v>17</v>
      </c>
    </row>
    <row r="82" spans="2:5" x14ac:dyDescent="0.25">
      <c r="B82" s="34">
        <v>79</v>
      </c>
      <c r="C82" t="s">
        <v>18</v>
      </c>
    </row>
    <row r="83" spans="2:5" x14ac:dyDescent="0.25">
      <c r="B83" s="34">
        <v>80</v>
      </c>
      <c r="C83" t="s">
        <v>19</v>
      </c>
    </row>
    <row r="85" spans="2:5" x14ac:dyDescent="0.25">
      <c r="C85" t="s">
        <v>20</v>
      </c>
    </row>
    <row r="91" spans="2:5" x14ac:dyDescent="0.25">
      <c r="D91" s="2"/>
      <c r="E91"/>
    </row>
    <row r="92" spans="2:5" x14ac:dyDescent="0.25">
      <c r="D92" s="2"/>
      <c r="E92"/>
    </row>
    <row r="93" spans="2:5" x14ac:dyDescent="0.25">
      <c r="D93" s="2"/>
      <c r="E93"/>
    </row>
    <row r="94" spans="2:5" x14ac:dyDescent="0.25">
      <c r="D94" s="2"/>
      <c r="E94"/>
    </row>
    <row r="95" spans="2:5" x14ac:dyDescent="0.25">
      <c r="D95" s="2"/>
      <c r="E95"/>
    </row>
    <row r="96" spans="2:5" x14ac:dyDescent="0.25">
      <c r="D96" s="2"/>
      <c r="E96"/>
    </row>
    <row r="97" spans="4:5" x14ac:dyDescent="0.25">
      <c r="D97" s="2"/>
      <c r="E97"/>
    </row>
    <row r="98" spans="4:5" x14ac:dyDescent="0.25">
      <c r="D98" s="2"/>
      <c r="E98"/>
    </row>
    <row r="99" spans="4:5" x14ac:dyDescent="0.25">
      <c r="D99" s="2"/>
      <c r="E99"/>
    </row>
    <row r="100" spans="4:5" x14ac:dyDescent="0.25">
      <c r="D100" s="2"/>
      <c r="E100"/>
    </row>
    <row r="101" spans="4:5" x14ac:dyDescent="0.25">
      <c r="D101" s="2"/>
      <c r="E101"/>
    </row>
    <row r="102" spans="4:5" x14ac:dyDescent="0.25">
      <c r="D102" s="2"/>
      <c r="E102"/>
    </row>
    <row r="103" spans="4:5" x14ac:dyDescent="0.25">
      <c r="D103" s="2"/>
      <c r="E103"/>
    </row>
    <row r="104" spans="4:5" x14ac:dyDescent="0.25">
      <c r="D104" s="2"/>
      <c r="E104"/>
    </row>
    <row r="105" spans="4:5" x14ac:dyDescent="0.25">
      <c r="D105" s="2"/>
      <c r="E105"/>
    </row>
    <row r="106" spans="4:5" x14ac:dyDescent="0.25">
      <c r="D106" s="2"/>
      <c r="E106"/>
    </row>
    <row r="107" spans="4:5" x14ac:dyDescent="0.25">
      <c r="D107" s="2"/>
      <c r="E107"/>
    </row>
    <row r="108" spans="4:5" x14ac:dyDescent="0.25">
      <c r="D108" s="2"/>
      <c r="E108"/>
    </row>
    <row r="109" spans="4:5" x14ac:dyDescent="0.25">
      <c r="D109" s="2"/>
      <c r="E109"/>
    </row>
    <row r="110" spans="4:5" x14ac:dyDescent="0.25">
      <c r="D110" s="2"/>
      <c r="E110"/>
    </row>
    <row r="111" spans="4:5" x14ac:dyDescent="0.25">
      <c r="D111" s="2"/>
      <c r="E111"/>
    </row>
    <row r="112" spans="4:5" x14ac:dyDescent="0.25">
      <c r="D112" s="2"/>
      <c r="E112"/>
    </row>
  </sheetData>
  <autoFilter ref="B3:U3"/>
  <mergeCells count="2">
    <mergeCell ref="C1:U1"/>
    <mergeCell ref="C2:U2"/>
  </mergeCells>
  <pageMargins left="0.75" right="0.75" top="0.75" bottom="0.5" header="0.5" footer="0.7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2018-09-10T11:34:57Z</dcterms:created>
  <dcterms:modified xsi:type="dcterms:W3CDTF">2018-10-01T15:17:17Z</dcterms:modified>
</cp:coreProperties>
</file>