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19050" windowHeight="9705"/>
  </bookViews>
  <sheets>
    <sheet name="Sheet1" sheetId="1" r:id="rId1"/>
  </sheets>
  <definedNames>
    <definedName name="_xlnm._FilterDatabase" localSheetId="0" hidden="1">Sheet1!$A$2:$J$2</definedName>
  </definedNames>
  <calcPr calcId="162913" iterateDelta="1E-4"/>
</workbook>
</file>

<file path=xl/calcChain.xml><?xml version="1.0" encoding="utf-8"?>
<calcChain xmlns="http://schemas.openxmlformats.org/spreadsheetml/2006/main">
  <c r="H58" i="1" l="1"/>
  <c r="G58" i="1"/>
  <c r="E58" i="1"/>
  <c r="D58" i="1"/>
  <c r="H53" i="1"/>
  <c r="G53" i="1"/>
  <c r="E53" i="1"/>
  <c r="D53" i="1"/>
  <c r="I53" i="1" l="1"/>
  <c r="I58" i="1"/>
  <c r="H49" i="1" l="1"/>
  <c r="G49" i="1"/>
  <c r="E49" i="1"/>
  <c r="D49" i="1"/>
  <c r="I49" i="1" l="1"/>
  <c r="E36" i="1"/>
  <c r="D36" i="1"/>
  <c r="D19" i="1"/>
  <c r="H36" i="1"/>
  <c r="G36" i="1"/>
  <c r="G59" i="1" s="1"/>
  <c r="H19" i="1"/>
  <c r="G19" i="1"/>
  <c r="E19" i="1"/>
  <c r="D59" i="1" l="1"/>
  <c r="F19" i="1" s="1"/>
  <c r="I36" i="1"/>
  <c r="I19" i="1"/>
  <c r="I59" i="1" l="1"/>
  <c r="F50" i="1"/>
  <c r="F51" i="1"/>
  <c r="F53" i="1"/>
  <c r="F56" i="1"/>
  <c r="F54" i="1"/>
  <c r="F57" i="1"/>
  <c r="F55" i="1"/>
  <c r="F58" i="1"/>
  <c r="F52" i="1"/>
  <c r="J57" i="1"/>
  <c r="J52" i="1"/>
  <c r="J56" i="1"/>
  <c r="J50" i="1"/>
  <c r="J54" i="1"/>
  <c r="J51" i="1"/>
  <c r="J55" i="1"/>
  <c r="J53" i="1"/>
  <c r="J58" i="1"/>
  <c r="F39" i="1"/>
  <c r="J8" i="1"/>
  <c r="J39" i="1"/>
  <c r="J5" i="1"/>
  <c r="J16" i="1"/>
  <c r="F16" i="1"/>
  <c r="F48" i="1"/>
  <c r="F44" i="1"/>
  <c r="F40" i="1"/>
  <c r="F37" i="1"/>
  <c r="F47" i="1"/>
  <c r="F43" i="1"/>
  <c r="J12" i="1"/>
  <c r="J48" i="1"/>
  <c r="J44" i="1"/>
  <c r="J43" i="1"/>
  <c r="J40" i="1"/>
  <c r="J47" i="1"/>
  <c r="J37" i="1"/>
  <c r="F5" i="1"/>
  <c r="F14" i="1"/>
  <c r="F8" i="1"/>
  <c r="F6" i="1"/>
  <c r="F11" i="1"/>
  <c r="F9" i="1"/>
  <c r="F12" i="1"/>
  <c r="J14" i="1"/>
  <c r="J9" i="1"/>
  <c r="J6" i="1"/>
  <c r="J11" i="1"/>
  <c r="F35" i="1"/>
  <c r="F26" i="1"/>
  <c r="F24" i="1"/>
  <c r="F34" i="1"/>
  <c r="J35" i="1"/>
  <c r="J26" i="1"/>
  <c r="J24" i="1"/>
  <c r="J34" i="1"/>
  <c r="F38" i="1"/>
  <c r="F42" i="1"/>
  <c r="F46" i="1"/>
  <c r="F45" i="1"/>
  <c r="F41" i="1"/>
  <c r="F49" i="1"/>
  <c r="J46" i="1"/>
  <c r="J45" i="1"/>
  <c r="J41" i="1"/>
  <c r="J42" i="1"/>
  <c r="J38" i="1"/>
  <c r="J49" i="1"/>
  <c r="F31" i="1"/>
  <c r="F29" i="1"/>
  <c r="F33" i="1"/>
  <c r="F23" i="1"/>
  <c r="F21" i="1"/>
  <c r="F22" i="1"/>
  <c r="J33" i="1"/>
  <c r="J23" i="1"/>
  <c r="J29" i="1"/>
  <c r="J31" i="1"/>
  <c r="J22" i="1"/>
  <c r="J21" i="1"/>
  <c r="J30" i="1"/>
  <c r="J32" i="1"/>
  <c r="J28" i="1"/>
  <c r="J25" i="1"/>
  <c r="J27" i="1"/>
  <c r="F30" i="1"/>
  <c r="F28" i="1"/>
  <c r="F25" i="1"/>
  <c r="F32" i="1"/>
  <c r="F27" i="1"/>
  <c r="F15" i="1"/>
  <c r="F7" i="1"/>
  <c r="F17" i="1"/>
  <c r="F10" i="1"/>
  <c r="F4" i="1"/>
  <c r="F13" i="1"/>
  <c r="J15" i="1"/>
  <c r="J7" i="1"/>
  <c r="J4" i="1"/>
  <c r="J10" i="1"/>
  <c r="J13" i="1"/>
  <c r="J17" i="1"/>
  <c r="J18" i="1"/>
  <c r="F18" i="1"/>
  <c r="F3" i="1"/>
  <c r="J19" i="1"/>
  <c r="J3" i="1"/>
  <c r="J36" i="1"/>
  <c r="J20" i="1"/>
  <c r="F20" i="1"/>
  <c r="F36" i="1"/>
  <c r="J59" i="1" l="1"/>
  <c r="F59" i="1"/>
</calcChain>
</file>

<file path=xl/sharedStrings.xml><?xml version="1.0" encoding="utf-8"?>
<sst xmlns="http://schemas.openxmlformats.org/spreadsheetml/2006/main" count="129" uniqueCount="46">
  <si>
    <t>Area</t>
  </si>
  <si>
    <t>Number of trees</t>
  </si>
  <si>
    <t>ha</t>
  </si>
  <si>
    <t>%</t>
  </si>
  <si>
    <t>Type</t>
  </si>
  <si>
    <t>Overall total</t>
  </si>
  <si>
    <t>Sums checked by JRC 08-2018</t>
  </si>
  <si>
    <t>ID</t>
  </si>
  <si>
    <t xml:space="preserve">Trees / ha </t>
  </si>
  <si>
    <t># of Trees</t>
  </si>
  <si>
    <t>Stand categories by species</t>
  </si>
  <si>
    <t>Beech forests</t>
  </si>
  <si>
    <t>Spruce forests</t>
  </si>
  <si>
    <t>Common oak forests</t>
  </si>
  <si>
    <t>Fir forests</t>
  </si>
  <si>
    <t>Sessile oak forests</t>
  </si>
  <si>
    <t>Pine forests</t>
  </si>
  <si>
    <t>Turkey oak forests</t>
  </si>
  <si>
    <t>Forest of narrow-leaved ash</t>
  </si>
  <si>
    <t>Hungarian oak forests</t>
  </si>
  <si>
    <t>Forests of birch, aspen and black locust</t>
  </si>
  <si>
    <t>Hornbeam forests</t>
  </si>
  <si>
    <t>Forests of ash and maple</t>
  </si>
  <si>
    <t>Lime forests</t>
  </si>
  <si>
    <t>Forests of other broadleaves</t>
  </si>
  <si>
    <t>Willow forests</t>
  </si>
  <si>
    <t>Poplar forests</t>
  </si>
  <si>
    <t>Pubescent oak forests</t>
  </si>
  <si>
    <t>Alder forests</t>
  </si>
  <si>
    <t>Forests of other conifers</t>
  </si>
  <si>
    <t>Forests of oriental hornbeam, hop hornbeam_x000D_and flowering ash</t>
  </si>
  <si>
    <t>Forests of oriental hornbeam, hop hornbeam and_x000D_flowering ash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</si>
  <si>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</si>
  <si>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Stand mixture</t>
  </si>
  <si>
    <t>All 5 mixture types, %  of
overall total</t>
  </si>
  <si>
    <t>Pure broadleaf stands</t>
  </si>
  <si>
    <t>Sub-total Pure broadleaf stands</t>
  </si>
  <si>
    <t>Mixed broadleaf stands</t>
  </si>
  <si>
    <t>Sub-total Mixed broadleaf stands</t>
  </si>
  <si>
    <t>Mixed broadleaf and coniferous stands</t>
  </si>
  <si>
    <t>Sub-total Mixed broadleaf and coniferous stands</t>
  </si>
  <si>
    <t>Mixed stands of conifers</t>
  </si>
  <si>
    <t>Sub-total Mixed stands of conifers</t>
  </si>
  <si>
    <t>Pure coniferous stands</t>
  </si>
  <si>
    <t>Sub-total Pure coniferous stands</t>
  </si>
  <si>
    <t>All 5 mixture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</si>
</sst>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16" fillId="0" borderId="22" xfId="0" applyFont="1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9" xfId="0" applyFont="1" applyBorder="1"/>
    <xf numFmtId="0" fontId="0" fillId="0" borderId="29" xfId="0" applyBorder="1"/>
    <xf numFmtId="0" fontId="0" fillId="0" borderId="28" xfId="0" applyBorder="1"/>
    <xf numFmtId="0" fontId="0" fillId="0" borderId="27" xfId="0" applyBorder="1"/>
    <xf numFmtId="0" fontId="0" fillId="0" borderId="19" xfId="0" applyBorder="1" applyAlignment="1">
      <alignment horizontal="center"/>
    </xf>
    <xf numFmtId="0" fontId="16" fillId="0" borderId="26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6" fillId="0" borderId="30" xfId="0" applyFont="1" applyBorder="1"/>
    <xf numFmtId="0" fontId="16" fillId="0" borderId="24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0" fontId="18" fillId="0" borderId="30" xfId="0" applyFont="1" applyBorder="1"/>
    <xf numFmtId="164" fontId="18" fillId="0" borderId="17" xfId="0" applyNumberFormat="1" applyFont="1" applyBorder="1"/>
    <xf numFmtId="0" fontId="18" fillId="0" borderId="24" xfId="0" applyFont="1" applyBorder="1" applyAlignment="1">
      <alignment wrapText="1"/>
    </xf>
    <xf numFmtId="165" fontId="0" fillId="0" borderId="11" xfId="0" applyNumberFormat="1" applyBorder="1"/>
    <xf numFmtId="165" fontId="0" fillId="0" borderId="31" xfId="0" applyNumberFormat="1" applyBorder="1"/>
    <xf numFmtId="165" fontId="0" fillId="0" borderId="32" xfId="0" applyNumberFormat="1" applyBorder="1"/>
    <xf numFmtId="165" fontId="16" fillId="0" borderId="33" xfId="0" applyNumberFormat="1" applyFont="1" applyBorder="1"/>
    <xf numFmtId="165" fontId="18" fillId="0" borderId="33" xfId="0" applyNumberFormat="1" applyFont="1" applyBorder="1"/>
    <xf numFmtId="0" fontId="0" fillId="0" borderId="34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16" fillId="0" borderId="14" xfId="0" applyNumberFormat="1" applyFont="1" applyBorder="1" applyAlignment="1">
      <alignment horizontal="center" vertical="top"/>
    </xf>
    <xf numFmtId="3" fontId="0" fillId="0" borderId="11" xfId="0" applyNumberFormat="1" applyBorder="1"/>
    <xf numFmtId="3" fontId="0" fillId="0" borderId="31" xfId="0" applyNumberFormat="1" applyBorder="1"/>
    <xf numFmtId="3" fontId="16" fillId="0" borderId="33" xfId="0" applyNumberFormat="1" applyFont="1" applyBorder="1"/>
    <xf numFmtId="3" fontId="0" fillId="0" borderId="32" xfId="0" applyNumberFormat="1" applyBorder="1"/>
    <xf numFmtId="3" fontId="18" fillId="0" borderId="33" xfId="0" applyNumberFormat="1" applyFont="1" applyBorder="1"/>
    <xf numFmtId="166" fontId="16" fillId="0" borderId="15" xfId="0" applyNumberFormat="1" applyFont="1" applyBorder="1" applyAlignment="1">
      <alignment horizontal="center" wrapText="1"/>
    </xf>
    <xf numFmtId="3" fontId="0" fillId="0" borderId="10" xfId="0" applyNumberFormat="1" applyBorder="1"/>
    <xf numFmtId="3" fontId="0" fillId="0" borderId="16" xfId="0" applyNumberFormat="1" applyBorder="1"/>
    <xf numFmtId="3" fontId="0" fillId="0" borderId="35" xfId="0" applyNumberFormat="1" applyBorder="1"/>
    <xf numFmtId="10" fontId="0" fillId="0" borderId="29" xfId="0" applyNumberFormat="1" applyBorder="1"/>
    <xf numFmtId="10" fontId="0" fillId="0" borderId="27" xfId="0" applyNumberFormat="1" applyBorder="1"/>
    <xf numFmtId="10" fontId="16" fillId="0" borderId="30" xfId="0" applyNumberFormat="1" applyFont="1" applyBorder="1"/>
    <xf numFmtId="10" fontId="18" fillId="0" borderId="30" xfId="0" applyNumberFormat="1" applyFont="1" applyBorder="1"/>
    <xf numFmtId="10" fontId="0" fillId="0" borderId="0" xfId="0" applyNumberFormat="1"/>
    <xf numFmtId="0" fontId="16" fillId="0" borderId="26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57.140625" bestFit="1" customWidth="1"/>
    <col min="3" max="3" width="36.28515625" bestFit="1" customWidth="1"/>
    <col min="4" max="4" width="14.7109375" style="2" customWidth="1"/>
    <col min="5" max="5" width="6.7109375" style="3" customWidth="1"/>
    <col min="6" max="6" width="23.7109375" style="49" customWidth="1"/>
    <col min="7" max="7" width="17.42578125" style="1" customWidth="1"/>
    <col min="8" max="8" width="6.7109375" style="3" customWidth="1"/>
    <col min="9" max="9" width="10.7109375" style="1" customWidth="1"/>
    <col min="10" max="10" width="23.7109375" style="49" customWidth="1"/>
  </cols>
  <sheetData>
    <row r="1" spans="1:10" x14ac:dyDescent="0.25">
      <c r="A1" s="4"/>
      <c r="B1" s="11" t="s">
        <v>10</v>
      </c>
      <c r="C1" s="8" t="s">
        <v>33</v>
      </c>
      <c r="D1" s="51" t="s">
        <v>0</v>
      </c>
      <c r="E1" s="52"/>
      <c r="F1" s="54"/>
      <c r="G1" s="51" t="s">
        <v>1</v>
      </c>
      <c r="H1" s="52"/>
      <c r="I1" s="52"/>
      <c r="J1" s="53"/>
    </row>
    <row r="2" spans="1:10" s="19" customFormat="1" ht="30.75" thickBot="1" x14ac:dyDescent="0.3">
      <c r="A2" s="34" t="s">
        <v>7</v>
      </c>
      <c r="B2" s="50" t="s">
        <v>32</v>
      </c>
      <c r="C2" s="16" t="s">
        <v>4</v>
      </c>
      <c r="D2" s="17" t="s">
        <v>2</v>
      </c>
      <c r="E2" s="18" t="s">
        <v>3</v>
      </c>
      <c r="F2" s="41" t="s">
        <v>34</v>
      </c>
      <c r="G2" s="20" t="s">
        <v>9</v>
      </c>
      <c r="H2" s="18" t="s">
        <v>3</v>
      </c>
      <c r="I2" s="35" t="s">
        <v>8</v>
      </c>
      <c r="J2" s="41" t="s">
        <v>34</v>
      </c>
    </row>
    <row r="3" spans="1:10" x14ac:dyDescent="0.25">
      <c r="A3" s="33">
        <v>1</v>
      </c>
      <c r="B3" s="12" t="s">
        <v>11</v>
      </c>
      <c r="C3" s="5" t="s">
        <v>35</v>
      </c>
      <c r="D3" s="10">
        <v>569600</v>
      </c>
      <c r="E3" s="28">
        <v>42.9</v>
      </c>
      <c r="F3" s="46">
        <f t="shared" ref="F3:F18" si="0">D3/$D$59</f>
        <v>0.25288581069081867</v>
      </c>
      <c r="G3" s="42">
        <v>400648560</v>
      </c>
      <c r="H3" s="28">
        <v>35.299999999999997</v>
      </c>
      <c r="I3" s="36">
        <v>703</v>
      </c>
      <c r="J3" s="45">
        <f t="shared" ref="J3:J18" si="1">G3/$G$59</f>
        <v>0.18946456762765512</v>
      </c>
    </row>
    <row r="4" spans="1:10" x14ac:dyDescent="0.25">
      <c r="A4" s="15">
        <v>2</v>
      </c>
      <c r="B4" s="13" t="s">
        <v>17</v>
      </c>
      <c r="C4" s="6" t="s">
        <v>35</v>
      </c>
      <c r="D4" s="9">
        <v>185200</v>
      </c>
      <c r="E4" s="29">
        <v>13.8</v>
      </c>
      <c r="F4" s="46">
        <f t="shared" si="0"/>
        <v>8.2223406144556921E-2</v>
      </c>
      <c r="G4" s="43">
        <v>177558933</v>
      </c>
      <c r="H4" s="29">
        <v>15.7</v>
      </c>
      <c r="I4" s="37">
        <v>959</v>
      </c>
      <c r="J4" s="46">
        <f t="shared" si="1"/>
        <v>8.3966672610211776E-2</v>
      </c>
    </row>
    <row r="5" spans="1:10" x14ac:dyDescent="0.25">
      <c r="A5" s="15">
        <v>3</v>
      </c>
      <c r="B5" s="13" t="s">
        <v>20</v>
      </c>
      <c r="C5" s="6" t="s">
        <v>35</v>
      </c>
      <c r="D5" s="9">
        <v>165600</v>
      </c>
      <c r="E5" s="29">
        <v>12.5</v>
      </c>
      <c r="F5" s="46">
        <f t="shared" si="0"/>
        <v>7.3521576984549808E-2</v>
      </c>
      <c r="G5" s="43">
        <v>180668207</v>
      </c>
      <c r="H5" s="29">
        <v>15.9</v>
      </c>
      <c r="I5" s="37">
        <v>1091</v>
      </c>
      <c r="J5" s="46">
        <f t="shared" si="1"/>
        <v>8.5437031705090108E-2</v>
      </c>
    </row>
    <row r="6" spans="1:10" x14ac:dyDescent="0.25">
      <c r="A6" s="15">
        <v>4</v>
      </c>
      <c r="B6" s="13" t="s">
        <v>15</v>
      </c>
      <c r="C6" s="6" t="s">
        <v>35</v>
      </c>
      <c r="D6" s="9">
        <v>99600</v>
      </c>
      <c r="E6" s="29">
        <v>7.5</v>
      </c>
      <c r="F6" s="46">
        <f t="shared" si="0"/>
        <v>4.4219499200852427E-2</v>
      </c>
      <c r="G6" s="43">
        <v>81551503</v>
      </c>
      <c r="H6" s="29">
        <v>7.2</v>
      </c>
      <c r="I6" s="37">
        <v>819</v>
      </c>
      <c r="J6" s="46">
        <f t="shared" si="1"/>
        <v>3.8565270907950901E-2</v>
      </c>
    </row>
    <row r="7" spans="1:10" x14ac:dyDescent="0.25">
      <c r="A7" s="15">
        <v>5</v>
      </c>
      <c r="B7" s="13" t="s">
        <v>19</v>
      </c>
      <c r="C7" s="6" t="s">
        <v>35</v>
      </c>
      <c r="D7" s="9">
        <v>74000</v>
      </c>
      <c r="E7" s="29">
        <v>5.6</v>
      </c>
      <c r="F7" s="46">
        <f t="shared" si="0"/>
        <v>3.2853844787781923E-2</v>
      </c>
      <c r="G7" s="43">
        <v>78176483</v>
      </c>
      <c r="H7" s="29">
        <v>6.9</v>
      </c>
      <c r="I7" s="37">
        <v>1056</v>
      </c>
      <c r="J7" s="46">
        <f t="shared" si="1"/>
        <v>3.6969241946721916E-2</v>
      </c>
    </row>
    <row r="8" spans="1:10" x14ac:dyDescent="0.25">
      <c r="A8" s="15">
        <v>6</v>
      </c>
      <c r="B8" s="13" t="s">
        <v>26</v>
      </c>
      <c r="C8" s="6" t="s">
        <v>35</v>
      </c>
      <c r="D8" s="9">
        <v>43200</v>
      </c>
      <c r="E8" s="29">
        <v>3.3</v>
      </c>
      <c r="F8" s="46">
        <f t="shared" si="0"/>
        <v>1.9179541822056473E-2</v>
      </c>
      <c r="G8" s="43">
        <v>12243616</v>
      </c>
      <c r="H8" s="29">
        <v>1.1000000000000001</v>
      </c>
      <c r="I8" s="37">
        <v>283</v>
      </c>
      <c r="J8" s="46">
        <f t="shared" si="1"/>
        <v>5.7899407192154653E-3</v>
      </c>
    </row>
    <row r="9" spans="1:10" x14ac:dyDescent="0.25">
      <c r="A9" s="15">
        <v>7</v>
      </c>
      <c r="B9" s="13" t="s">
        <v>21</v>
      </c>
      <c r="C9" s="6" t="s">
        <v>35</v>
      </c>
      <c r="D9" s="9">
        <v>42800</v>
      </c>
      <c r="E9" s="29">
        <v>3.2</v>
      </c>
      <c r="F9" s="46">
        <f t="shared" si="0"/>
        <v>1.9001953471852247E-2</v>
      </c>
      <c r="G9" s="43">
        <v>62652170</v>
      </c>
      <c r="H9" s="29">
        <v>5.5</v>
      </c>
      <c r="I9" s="37">
        <v>1464</v>
      </c>
      <c r="J9" s="46">
        <f t="shared" si="1"/>
        <v>2.9627877110014689E-2</v>
      </c>
    </row>
    <row r="10" spans="1:10" x14ac:dyDescent="0.25">
      <c r="A10" s="15">
        <v>8</v>
      </c>
      <c r="B10" s="13" t="s">
        <v>30</v>
      </c>
      <c r="C10" s="6" t="s">
        <v>35</v>
      </c>
      <c r="D10" s="9">
        <v>41200</v>
      </c>
      <c r="E10" s="29">
        <v>3.1</v>
      </c>
      <c r="F10" s="46">
        <f t="shared" si="0"/>
        <v>1.8291600071035339E-2</v>
      </c>
      <c r="G10" s="43">
        <v>53419974</v>
      </c>
      <c r="H10" s="29">
        <v>4.7</v>
      </c>
      <c r="I10" s="37">
        <v>1297</v>
      </c>
      <c r="J10" s="46">
        <f t="shared" si="1"/>
        <v>2.5262020850868847E-2</v>
      </c>
    </row>
    <row r="11" spans="1:10" x14ac:dyDescent="0.25">
      <c r="A11" s="15">
        <v>9</v>
      </c>
      <c r="B11" s="13" t="s">
        <v>24</v>
      </c>
      <c r="C11" s="6" t="s">
        <v>35</v>
      </c>
      <c r="D11" s="9">
        <v>26400</v>
      </c>
      <c r="E11" s="29">
        <v>2</v>
      </c>
      <c r="F11" s="46">
        <f t="shared" si="0"/>
        <v>1.1720831113478956E-2</v>
      </c>
      <c r="G11" s="43">
        <v>21181882</v>
      </c>
      <c r="H11" s="29">
        <v>1.9</v>
      </c>
      <c r="I11" s="37">
        <v>802</v>
      </c>
      <c r="J11" s="46">
        <f t="shared" si="1"/>
        <v>1.001679904869747E-2</v>
      </c>
    </row>
    <row r="12" spans="1:10" x14ac:dyDescent="0.25">
      <c r="A12" s="15">
        <v>10</v>
      </c>
      <c r="B12" s="13" t="s">
        <v>13</v>
      </c>
      <c r="C12" s="6" t="s">
        <v>35</v>
      </c>
      <c r="D12" s="9">
        <v>22400</v>
      </c>
      <c r="E12" s="29">
        <v>1.7</v>
      </c>
      <c r="F12" s="46">
        <f t="shared" si="0"/>
        <v>9.9449476114366903E-3</v>
      </c>
      <c r="G12" s="43">
        <v>11094048</v>
      </c>
      <c r="H12" s="29">
        <v>1</v>
      </c>
      <c r="I12" s="37">
        <v>495</v>
      </c>
      <c r="J12" s="46">
        <f t="shared" si="1"/>
        <v>5.2463161419086402E-3</v>
      </c>
    </row>
    <row r="13" spans="1:10" x14ac:dyDescent="0.25">
      <c r="A13" s="15">
        <v>11</v>
      </c>
      <c r="B13" s="13" t="s">
        <v>25</v>
      </c>
      <c r="C13" s="6" t="s">
        <v>35</v>
      </c>
      <c r="D13" s="9">
        <v>15600</v>
      </c>
      <c r="E13" s="29">
        <v>1.2</v>
      </c>
      <c r="F13" s="46">
        <f t="shared" si="0"/>
        <v>6.9259456579648373E-3</v>
      </c>
      <c r="G13" s="43">
        <v>6846006</v>
      </c>
      <c r="H13" s="29">
        <v>0.6</v>
      </c>
      <c r="I13" s="37">
        <v>439</v>
      </c>
      <c r="J13" s="46">
        <f t="shared" si="1"/>
        <v>3.2374397321341497E-3</v>
      </c>
    </row>
    <row r="14" spans="1:10" x14ac:dyDescent="0.25">
      <c r="A14" s="15">
        <v>12</v>
      </c>
      <c r="B14" s="13" t="s">
        <v>18</v>
      </c>
      <c r="C14" s="6" t="s">
        <v>35</v>
      </c>
      <c r="D14" s="9">
        <v>15200</v>
      </c>
      <c r="E14" s="29">
        <v>1.1000000000000001</v>
      </c>
      <c r="F14" s="46">
        <f t="shared" si="0"/>
        <v>6.7483573077606112E-3</v>
      </c>
      <c r="G14" s="43">
        <v>13569862</v>
      </c>
      <c r="H14" s="29">
        <v>1.2</v>
      </c>
      <c r="I14" s="37">
        <v>893</v>
      </c>
      <c r="J14" s="46">
        <f t="shared" si="1"/>
        <v>6.4171153806142408E-3</v>
      </c>
    </row>
    <row r="15" spans="1:10" x14ac:dyDescent="0.25">
      <c r="A15" s="15">
        <v>13</v>
      </c>
      <c r="B15" s="13" t="s">
        <v>23</v>
      </c>
      <c r="C15" s="6" t="s">
        <v>35</v>
      </c>
      <c r="D15" s="9">
        <v>13200</v>
      </c>
      <c r="E15" s="29">
        <v>1</v>
      </c>
      <c r="F15" s="46">
        <f t="shared" si="0"/>
        <v>5.8604155567394782E-3</v>
      </c>
      <c r="G15" s="43">
        <v>17178204</v>
      </c>
      <c r="H15" s="29">
        <v>1.5</v>
      </c>
      <c r="I15" s="37">
        <v>1301</v>
      </c>
      <c r="J15" s="46">
        <f t="shared" si="1"/>
        <v>8.1234810714898263E-3</v>
      </c>
    </row>
    <row r="16" spans="1:10" x14ac:dyDescent="0.25">
      <c r="A16" s="15">
        <v>14</v>
      </c>
      <c r="B16" s="13" t="s">
        <v>27</v>
      </c>
      <c r="C16" s="6" t="s">
        <v>35</v>
      </c>
      <c r="D16" s="9">
        <v>5200</v>
      </c>
      <c r="E16" s="29">
        <v>0.4</v>
      </c>
      <c r="F16" s="46">
        <f t="shared" si="0"/>
        <v>2.3086485526549456E-3</v>
      </c>
      <c r="G16" s="43">
        <v>5395980</v>
      </c>
      <c r="H16" s="29">
        <v>0.5</v>
      </c>
      <c r="I16" s="37">
        <v>1038</v>
      </c>
      <c r="J16" s="46">
        <f t="shared" si="1"/>
        <v>2.551730168773038E-3</v>
      </c>
    </row>
    <row r="17" spans="1:10" x14ac:dyDescent="0.25">
      <c r="A17" s="15">
        <v>15</v>
      </c>
      <c r="B17" s="13" t="s">
        <v>22</v>
      </c>
      <c r="C17" s="6" t="s">
        <v>35</v>
      </c>
      <c r="D17" s="9">
        <v>4800</v>
      </c>
      <c r="E17" s="29">
        <v>0.4</v>
      </c>
      <c r="F17" s="46">
        <f t="shared" si="0"/>
        <v>2.1310602024507191E-3</v>
      </c>
      <c r="G17" s="43">
        <v>7661798</v>
      </c>
      <c r="H17" s="29">
        <v>0.7</v>
      </c>
      <c r="I17" s="37">
        <v>1596</v>
      </c>
      <c r="J17" s="46">
        <f t="shared" si="1"/>
        <v>3.6232234188497592E-3</v>
      </c>
    </row>
    <row r="18" spans="1:10" ht="15.75" thickBot="1" x14ac:dyDescent="0.3">
      <c r="A18" s="15">
        <v>16</v>
      </c>
      <c r="B18" s="13" t="s">
        <v>28</v>
      </c>
      <c r="C18" s="6" t="s">
        <v>35</v>
      </c>
      <c r="D18" s="9">
        <v>4000</v>
      </c>
      <c r="E18" s="29">
        <v>0.3</v>
      </c>
      <c r="F18" s="46">
        <f t="shared" si="0"/>
        <v>1.7758835020422661E-3</v>
      </c>
      <c r="G18" s="43">
        <v>3744786</v>
      </c>
      <c r="H18" s="29">
        <v>0.3</v>
      </c>
      <c r="I18" s="37">
        <v>936</v>
      </c>
      <c r="J18" s="46">
        <f t="shared" si="1"/>
        <v>1.7708893309091045E-3</v>
      </c>
    </row>
    <row r="19" spans="1:10" ht="15.75" thickBot="1" x14ac:dyDescent="0.3">
      <c r="A19" s="15">
        <v>17</v>
      </c>
      <c r="B19" s="21" t="s">
        <v>36</v>
      </c>
      <c r="C19" s="22" t="s">
        <v>35</v>
      </c>
      <c r="D19" s="23">
        <f>SUM(D3:D18)</f>
        <v>1328000</v>
      </c>
      <c r="E19" s="31">
        <f>SUM(E3:E18)</f>
        <v>100</v>
      </c>
      <c r="F19" s="47">
        <f t="shared" ref="F19" si="2">D19/$D$59</f>
        <v>0.58959332267803233</v>
      </c>
      <c r="G19" s="24">
        <f>SUM(G3:G18)</f>
        <v>1133592012</v>
      </c>
      <c r="H19" s="31">
        <f>SUM(H3:H18)</f>
        <v>100.00000000000001</v>
      </c>
      <c r="I19" s="38">
        <f>G19/D19</f>
        <v>853.60844277108436</v>
      </c>
      <c r="J19" s="47">
        <f t="shared" ref="J19" si="3">G19/$G$59</f>
        <v>0.53606961777110507</v>
      </c>
    </row>
    <row r="20" spans="1:10" x14ac:dyDescent="0.25">
      <c r="A20" s="15">
        <v>18</v>
      </c>
      <c r="B20" s="14" t="s">
        <v>17</v>
      </c>
      <c r="C20" s="7" t="s">
        <v>37</v>
      </c>
      <c r="D20" s="10">
        <v>156400</v>
      </c>
      <c r="E20" s="28">
        <v>23.7</v>
      </c>
      <c r="F20" s="46">
        <f t="shared" ref="F20:F35" si="4">D20/$D$59</f>
        <v>6.9437044929852601E-2</v>
      </c>
      <c r="G20" s="44">
        <v>158264200</v>
      </c>
      <c r="H20" s="30">
        <v>21.3</v>
      </c>
      <c r="I20" s="39">
        <v>1012</v>
      </c>
      <c r="J20" s="46">
        <f t="shared" ref="J20:J35" si="5">G20/$G$59</f>
        <v>7.4842296260684768E-2</v>
      </c>
    </row>
    <row r="21" spans="1:10" x14ac:dyDescent="0.25">
      <c r="A21" s="15">
        <v>19</v>
      </c>
      <c r="B21" s="13" t="s">
        <v>19</v>
      </c>
      <c r="C21" s="6" t="s">
        <v>37</v>
      </c>
      <c r="D21" s="9">
        <v>84800</v>
      </c>
      <c r="E21" s="29">
        <v>12.8</v>
      </c>
      <c r="F21" s="46">
        <f t="shared" si="4"/>
        <v>3.7648730243296041E-2</v>
      </c>
      <c r="G21" s="43">
        <v>99521429</v>
      </c>
      <c r="H21" s="29">
        <v>13.4</v>
      </c>
      <c r="I21" s="37">
        <v>1174</v>
      </c>
      <c r="J21" s="46">
        <f t="shared" si="5"/>
        <v>4.7063153091505883E-2</v>
      </c>
    </row>
    <row r="22" spans="1:10" x14ac:dyDescent="0.25">
      <c r="A22" s="15">
        <v>20</v>
      </c>
      <c r="B22" s="13" t="s">
        <v>11</v>
      </c>
      <c r="C22" s="6" t="s">
        <v>37</v>
      </c>
      <c r="D22" s="9">
        <v>81200</v>
      </c>
      <c r="E22" s="29">
        <v>12.3</v>
      </c>
      <c r="F22" s="46">
        <f t="shared" si="4"/>
        <v>3.6050435091458E-2</v>
      </c>
      <c r="G22" s="43">
        <v>71966041</v>
      </c>
      <c r="H22" s="29">
        <v>9.6999999999999993</v>
      </c>
      <c r="I22" s="37">
        <v>886</v>
      </c>
      <c r="J22" s="46">
        <f t="shared" si="5"/>
        <v>3.4032357041141249E-2</v>
      </c>
    </row>
    <row r="23" spans="1:10" x14ac:dyDescent="0.25">
      <c r="A23" s="15">
        <v>21</v>
      </c>
      <c r="B23" s="13" t="s">
        <v>21</v>
      </c>
      <c r="C23" s="6" t="s">
        <v>37</v>
      </c>
      <c r="D23" s="9">
        <v>75200</v>
      </c>
      <c r="E23" s="29">
        <v>11.4</v>
      </c>
      <c r="F23" s="46">
        <f t="shared" si="4"/>
        <v>3.3386609838394601E-2</v>
      </c>
      <c r="G23" s="43">
        <v>110500997</v>
      </c>
      <c r="H23" s="29">
        <v>14.8</v>
      </c>
      <c r="I23" s="37">
        <v>1469</v>
      </c>
      <c r="J23" s="46">
        <f t="shared" si="5"/>
        <v>5.2255332251861374E-2</v>
      </c>
    </row>
    <row r="24" spans="1:10" x14ac:dyDescent="0.25">
      <c r="A24" s="15">
        <v>22</v>
      </c>
      <c r="B24" s="13" t="s">
        <v>15</v>
      </c>
      <c r="C24" s="6" t="s">
        <v>37</v>
      </c>
      <c r="D24" s="9">
        <v>70800</v>
      </c>
      <c r="E24" s="29">
        <v>10.7</v>
      </c>
      <c r="F24" s="46">
        <f t="shared" si="4"/>
        <v>3.1433137986148108E-2</v>
      </c>
      <c r="G24" s="43">
        <v>79792820</v>
      </c>
      <c r="H24" s="29">
        <v>10.7</v>
      </c>
      <c r="I24" s="37">
        <v>1127</v>
      </c>
      <c r="J24" s="46">
        <f t="shared" si="5"/>
        <v>3.7733599095155397E-2</v>
      </c>
    </row>
    <row r="25" spans="1:10" x14ac:dyDescent="0.25">
      <c r="A25" s="15">
        <v>23</v>
      </c>
      <c r="B25" s="13" t="s">
        <v>20</v>
      </c>
      <c r="C25" s="6" t="s">
        <v>37</v>
      </c>
      <c r="D25" s="9">
        <v>56800</v>
      </c>
      <c r="E25" s="29">
        <v>8.6</v>
      </c>
      <c r="F25" s="46">
        <f t="shared" si="4"/>
        <v>2.5217545729000177E-2</v>
      </c>
      <c r="G25" s="43">
        <v>63902907</v>
      </c>
      <c r="H25" s="29">
        <v>8.6</v>
      </c>
      <c r="I25" s="37">
        <v>1125</v>
      </c>
      <c r="J25" s="46">
        <f t="shared" si="5"/>
        <v>3.0219343967953501E-2</v>
      </c>
    </row>
    <row r="26" spans="1:10" x14ac:dyDescent="0.25">
      <c r="A26" s="15">
        <v>24</v>
      </c>
      <c r="B26" s="13" t="s">
        <v>31</v>
      </c>
      <c r="C26" s="6" t="s">
        <v>37</v>
      </c>
      <c r="D26" s="9">
        <v>46000</v>
      </c>
      <c r="E26" s="29">
        <v>7</v>
      </c>
      <c r="F26" s="46">
        <f t="shared" si="4"/>
        <v>2.0422660273486059E-2</v>
      </c>
      <c r="G26" s="43">
        <v>76541470</v>
      </c>
      <c r="H26" s="29">
        <v>10.3</v>
      </c>
      <c r="I26" s="37">
        <v>1664</v>
      </c>
      <c r="J26" s="46">
        <f t="shared" si="5"/>
        <v>3.6196053017475305E-2</v>
      </c>
    </row>
    <row r="27" spans="1:10" x14ac:dyDescent="0.25">
      <c r="A27" s="15">
        <v>25</v>
      </c>
      <c r="B27" s="13" t="s">
        <v>24</v>
      </c>
      <c r="C27" s="6" t="s">
        <v>37</v>
      </c>
      <c r="D27" s="9">
        <v>27200</v>
      </c>
      <c r="E27" s="29">
        <v>4.0999999999999996</v>
      </c>
      <c r="F27" s="46">
        <f t="shared" si="4"/>
        <v>1.2076007813887409E-2</v>
      </c>
      <c r="G27" s="43">
        <v>36073048</v>
      </c>
      <c r="H27" s="29">
        <v>4.8</v>
      </c>
      <c r="I27" s="37">
        <v>1326</v>
      </c>
      <c r="J27" s="46">
        <f t="shared" si="5"/>
        <v>1.7058752045262936E-2</v>
      </c>
    </row>
    <row r="28" spans="1:10" x14ac:dyDescent="0.25">
      <c r="A28" s="15">
        <v>26</v>
      </c>
      <c r="B28" s="13" t="s">
        <v>23</v>
      </c>
      <c r="C28" s="6" t="s">
        <v>37</v>
      </c>
      <c r="D28" s="9">
        <v>16000</v>
      </c>
      <c r="E28" s="29">
        <v>2.4</v>
      </c>
      <c r="F28" s="46">
        <f t="shared" si="4"/>
        <v>7.1035340081690643E-3</v>
      </c>
      <c r="G28" s="43">
        <v>11556679</v>
      </c>
      <c r="H28" s="29">
        <v>1.6</v>
      </c>
      <c r="I28" s="37">
        <v>722</v>
      </c>
      <c r="J28" s="46">
        <f t="shared" si="5"/>
        <v>5.4650918749005409E-3</v>
      </c>
    </row>
    <row r="29" spans="1:10" x14ac:dyDescent="0.25">
      <c r="A29" s="15">
        <v>27</v>
      </c>
      <c r="B29" s="13" t="s">
        <v>13</v>
      </c>
      <c r="C29" s="6" t="s">
        <v>37</v>
      </c>
      <c r="D29" s="9">
        <v>10000</v>
      </c>
      <c r="E29" s="29">
        <v>1.5</v>
      </c>
      <c r="F29" s="46">
        <f t="shared" si="4"/>
        <v>4.4397087551056652E-3</v>
      </c>
      <c r="G29" s="43">
        <v>5265892</v>
      </c>
      <c r="H29" s="29">
        <v>0.7</v>
      </c>
      <c r="I29" s="37">
        <v>527</v>
      </c>
      <c r="J29" s="46">
        <f t="shared" si="5"/>
        <v>2.4902122472471337E-3</v>
      </c>
    </row>
    <row r="30" spans="1:10" x14ac:dyDescent="0.25">
      <c r="A30" s="15">
        <v>28</v>
      </c>
      <c r="B30" s="13" t="s">
        <v>18</v>
      </c>
      <c r="C30" s="6" t="s">
        <v>37</v>
      </c>
      <c r="D30" s="9">
        <v>10000</v>
      </c>
      <c r="E30" s="29">
        <v>1.5</v>
      </c>
      <c r="F30" s="46">
        <f t="shared" si="4"/>
        <v>4.4397087551056652E-3</v>
      </c>
      <c r="G30" s="43">
        <v>9957828</v>
      </c>
      <c r="H30" s="29">
        <v>1.3</v>
      </c>
      <c r="I30" s="37">
        <v>996</v>
      </c>
      <c r="J30" s="46">
        <f t="shared" si="5"/>
        <v>4.7090037626256733E-3</v>
      </c>
    </row>
    <row r="31" spans="1:10" x14ac:dyDescent="0.25">
      <c r="A31" s="15">
        <v>29</v>
      </c>
      <c r="B31" s="13" t="s">
        <v>22</v>
      </c>
      <c r="C31" s="6" t="s">
        <v>37</v>
      </c>
      <c r="D31" s="9">
        <v>8000</v>
      </c>
      <c r="E31" s="29">
        <v>1.2</v>
      </c>
      <c r="F31" s="46">
        <f t="shared" si="4"/>
        <v>3.5517670040845321E-3</v>
      </c>
      <c r="G31" s="43">
        <v>7074792</v>
      </c>
      <c r="H31" s="29">
        <v>0.9</v>
      </c>
      <c r="I31" s="37">
        <v>884</v>
      </c>
      <c r="J31" s="46">
        <f t="shared" si="5"/>
        <v>3.3456314115682673E-3</v>
      </c>
    </row>
    <row r="32" spans="1:10" x14ac:dyDescent="0.25">
      <c r="A32" s="15">
        <v>30</v>
      </c>
      <c r="B32" s="13" t="s">
        <v>25</v>
      </c>
      <c r="C32" s="6" t="s">
        <v>37</v>
      </c>
      <c r="D32" s="9">
        <v>6800</v>
      </c>
      <c r="E32" s="29">
        <v>1</v>
      </c>
      <c r="F32" s="46">
        <f t="shared" si="4"/>
        <v>3.0190019534718521E-3</v>
      </c>
      <c r="G32" s="43">
        <v>2868980</v>
      </c>
      <c r="H32" s="29">
        <v>0.4</v>
      </c>
      <c r="I32" s="37">
        <v>422</v>
      </c>
      <c r="J32" s="46">
        <f t="shared" si="5"/>
        <v>1.3567253436088478E-3</v>
      </c>
    </row>
    <row r="33" spans="1:10" x14ac:dyDescent="0.25">
      <c r="A33" s="15">
        <v>31</v>
      </c>
      <c r="B33" s="13" t="s">
        <v>26</v>
      </c>
      <c r="C33" s="6" t="s">
        <v>37</v>
      </c>
      <c r="D33" s="9">
        <v>4800</v>
      </c>
      <c r="E33" s="29">
        <v>0.7</v>
      </c>
      <c r="F33" s="46">
        <f t="shared" si="4"/>
        <v>2.1310602024507191E-3</v>
      </c>
      <c r="G33" s="43">
        <v>4405049</v>
      </c>
      <c r="H33" s="29">
        <v>0.6</v>
      </c>
      <c r="I33" s="37">
        <v>918</v>
      </c>
      <c r="J33" s="46">
        <f t="shared" si="5"/>
        <v>2.0831241828589992E-3</v>
      </c>
    </row>
    <row r="34" spans="1:10" x14ac:dyDescent="0.25">
      <c r="A34" s="15">
        <v>32</v>
      </c>
      <c r="B34" s="13" t="s">
        <v>27</v>
      </c>
      <c r="C34" s="6" t="s">
        <v>37</v>
      </c>
      <c r="D34" s="9">
        <v>4400</v>
      </c>
      <c r="E34" s="29">
        <v>0.7</v>
      </c>
      <c r="F34" s="46">
        <f t="shared" si="4"/>
        <v>1.9534718522464926E-3</v>
      </c>
      <c r="G34" s="43">
        <v>5967249</v>
      </c>
      <c r="H34" s="29">
        <v>0.8</v>
      </c>
      <c r="I34" s="37">
        <v>1356</v>
      </c>
      <c r="J34" s="46">
        <f t="shared" si="5"/>
        <v>2.8218802326696432E-3</v>
      </c>
    </row>
    <row r="35" spans="1:10" ht="15.75" thickBot="1" x14ac:dyDescent="0.3">
      <c r="A35" s="15">
        <v>33</v>
      </c>
      <c r="B35" s="13" t="s">
        <v>28</v>
      </c>
      <c r="C35" s="6" t="s">
        <v>37</v>
      </c>
      <c r="D35" s="9">
        <v>2400</v>
      </c>
      <c r="E35" s="29">
        <v>0.4</v>
      </c>
      <c r="F35" s="46">
        <f t="shared" si="4"/>
        <v>1.0655301012253596E-3</v>
      </c>
      <c r="G35" s="43">
        <v>1083660</v>
      </c>
      <c r="H35" s="29">
        <v>0.1</v>
      </c>
      <c r="I35" s="37">
        <v>452</v>
      </c>
      <c r="J35" s="46">
        <f t="shared" si="5"/>
        <v>5.124570355510195E-4</v>
      </c>
    </row>
    <row r="36" spans="1:10" ht="15.75" thickBot="1" x14ac:dyDescent="0.3">
      <c r="A36" s="15">
        <v>34</v>
      </c>
      <c r="B36" s="21" t="s">
        <v>38</v>
      </c>
      <c r="C36" s="22" t="s">
        <v>37</v>
      </c>
      <c r="D36" s="23">
        <f>SUM(D20:D35)</f>
        <v>660800</v>
      </c>
      <c r="E36" s="31">
        <f>SUM(E20:E35)</f>
        <v>100</v>
      </c>
      <c r="F36" s="47">
        <f t="shared" ref="F36:F58" si="6">D36/$D$59</f>
        <v>0.29337595453738236</v>
      </c>
      <c r="G36" s="24">
        <f>SUM(G20:G35)</f>
        <v>744743041</v>
      </c>
      <c r="H36" s="31">
        <f>SUM(H20:H35)</f>
        <v>99.999999999999986</v>
      </c>
      <c r="I36" s="38">
        <f t="shared" ref="I36" si="7">G36/D36</f>
        <v>1127.0324470338983</v>
      </c>
      <c r="J36" s="47">
        <f t="shared" ref="J36:J58" si="8">G36/$G$59</f>
        <v>0.35218501286207055</v>
      </c>
    </row>
    <row r="37" spans="1:10" x14ac:dyDescent="0.25">
      <c r="A37" s="15">
        <v>35</v>
      </c>
      <c r="B37" s="13" t="s">
        <v>16</v>
      </c>
      <c r="C37" s="6" t="s">
        <v>39</v>
      </c>
      <c r="D37" s="9">
        <v>13200</v>
      </c>
      <c r="E37" s="29">
        <v>24.4</v>
      </c>
      <c r="F37" s="46">
        <f t="shared" ref="F37:F48" si="9">D37/$D$59</f>
        <v>5.8604155567394782E-3</v>
      </c>
      <c r="G37" s="43">
        <v>11858990</v>
      </c>
      <c r="H37" s="29">
        <v>22.5</v>
      </c>
      <c r="I37" s="37">
        <v>898</v>
      </c>
      <c r="J37" s="46">
        <f t="shared" ref="J37:J48" si="10">G37/$G$59</f>
        <v>5.6080531347739923E-3</v>
      </c>
    </row>
    <row r="38" spans="1:10" x14ac:dyDescent="0.25">
      <c r="A38" s="15">
        <v>36</v>
      </c>
      <c r="B38" s="13" t="s">
        <v>14</v>
      </c>
      <c r="C38" s="6" t="s">
        <v>39</v>
      </c>
      <c r="D38" s="9">
        <v>10800</v>
      </c>
      <c r="E38" s="29">
        <v>20</v>
      </c>
      <c r="F38" s="46">
        <f t="shared" si="9"/>
        <v>4.7948854555141182E-3</v>
      </c>
      <c r="G38" s="43">
        <v>8193213</v>
      </c>
      <c r="H38" s="29">
        <v>15.6</v>
      </c>
      <c r="I38" s="37">
        <v>759</v>
      </c>
      <c r="J38" s="46">
        <f t="shared" si="10"/>
        <v>3.8745267386616419E-3</v>
      </c>
    </row>
    <row r="39" spans="1:10" x14ac:dyDescent="0.25">
      <c r="A39" s="15">
        <v>37</v>
      </c>
      <c r="B39" s="13" t="s">
        <v>11</v>
      </c>
      <c r="C39" s="6" t="s">
        <v>39</v>
      </c>
      <c r="D39" s="9">
        <v>9600</v>
      </c>
      <c r="E39" s="29">
        <v>17.8</v>
      </c>
      <c r="F39" s="46">
        <f t="shared" si="9"/>
        <v>4.2621204049014382E-3</v>
      </c>
      <c r="G39" s="43">
        <v>8179085</v>
      </c>
      <c r="H39" s="29">
        <v>15.5</v>
      </c>
      <c r="I39" s="37">
        <v>852</v>
      </c>
      <c r="J39" s="46">
        <f t="shared" si="10"/>
        <v>3.867845682797012E-3</v>
      </c>
    </row>
    <row r="40" spans="1:10" x14ac:dyDescent="0.25">
      <c r="A40" s="15">
        <v>38</v>
      </c>
      <c r="B40" s="13" t="s">
        <v>12</v>
      </c>
      <c r="C40" s="6" t="s">
        <v>39</v>
      </c>
      <c r="D40" s="9">
        <v>8800</v>
      </c>
      <c r="E40" s="29">
        <v>16.3</v>
      </c>
      <c r="F40" s="46">
        <f t="shared" si="9"/>
        <v>3.9069437044929852E-3</v>
      </c>
      <c r="G40" s="43">
        <v>8395260</v>
      </c>
      <c r="H40" s="29">
        <v>15.9</v>
      </c>
      <c r="I40" s="37">
        <v>954</v>
      </c>
      <c r="J40" s="46">
        <f t="shared" si="10"/>
        <v>3.9700736875773321E-3</v>
      </c>
    </row>
    <row r="41" spans="1:10" x14ac:dyDescent="0.25">
      <c r="A41" s="15">
        <v>39</v>
      </c>
      <c r="B41" s="13" t="s">
        <v>17</v>
      </c>
      <c r="C41" s="6" t="s">
        <v>39</v>
      </c>
      <c r="D41" s="9">
        <v>3600</v>
      </c>
      <c r="E41" s="29">
        <v>6.6</v>
      </c>
      <c r="F41" s="46">
        <f t="shared" si="9"/>
        <v>1.5982951518380393E-3</v>
      </c>
      <c r="G41" s="43">
        <v>7122428</v>
      </c>
      <c r="H41" s="29">
        <v>13.4</v>
      </c>
      <c r="I41" s="37">
        <v>1978</v>
      </c>
      <c r="J41" s="46">
        <f t="shared" si="10"/>
        <v>3.3681582219566809E-3</v>
      </c>
    </row>
    <row r="42" spans="1:10" x14ac:dyDescent="0.25">
      <c r="A42" s="15">
        <v>40</v>
      </c>
      <c r="B42" s="13" t="s">
        <v>15</v>
      </c>
      <c r="C42" s="6" t="s">
        <v>39</v>
      </c>
      <c r="D42" s="9">
        <v>2800</v>
      </c>
      <c r="E42" s="29">
        <v>5.2</v>
      </c>
      <c r="F42" s="46">
        <f t="shared" si="9"/>
        <v>1.2431184514295863E-3</v>
      </c>
      <c r="G42" s="43">
        <v>2051330</v>
      </c>
      <c r="H42" s="29">
        <v>3.9</v>
      </c>
      <c r="I42" s="37">
        <v>733</v>
      </c>
      <c r="J42" s="46">
        <f t="shared" si="10"/>
        <v>9.7006301860073528E-4</v>
      </c>
    </row>
    <row r="43" spans="1:10" x14ac:dyDescent="0.25">
      <c r="A43" s="15">
        <v>41</v>
      </c>
      <c r="B43" s="13" t="s">
        <v>23</v>
      </c>
      <c r="C43" s="6" t="s">
        <v>39</v>
      </c>
      <c r="D43" s="9">
        <v>1200</v>
      </c>
      <c r="E43" s="29">
        <v>2.2000000000000002</v>
      </c>
      <c r="F43" s="46">
        <f t="shared" si="9"/>
        <v>5.3276505061267978E-4</v>
      </c>
      <c r="G43" s="43">
        <v>1821118</v>
      </c>
      <c r="H43" s="29">
        <v>3.5</v>
      </c>
      <c r="I43" s="37">
        <v>1518</v>
      </c>
      <c r="J43" s="46">
        <f t="shared" si="10"/>
        <v>8.6119699137054192E-4</v>
      </c>
    </row>
    <row r="44" spans="1:10" x14ac:dyDescent="0.25">
      <c r="A44" s="15">
        <v>42</v>
      </c>
      <c r="B44" s="13" t="s">
        <v>19</v>
      </c>
      <c r="C44" s="6" t="s">
        <v>39</v>
      </c>
      <c r="D44" s="9">
        <v>800</v>
      </c>
      <c r="E44" s="29">
        <v>1.5</v>
      </c>
      <c r="F44" s="46">
        <f t="shared" si="9"/>
        <v>3.551767004084532E-4</v>
      </c>
      <c r="G44" s="43">
        <v>424413</v>
      </c>
      <c r="H44" s="29">
        <v>0.8</v>
      </c>
      <c r="I44" s="37">
        <v>531</v>
      </c>
      <c r="J44" s="46">
        <f t="shared" si="10"/>
        <v>2.0070264458346237E-4</v>
      </c>
    </row>
    <row r="45" spans="1:10" x14ac:dyDescent="0.25">
      <c r="A45" s="15">
        <v>43</v>
      </c>
      <c r="B45" s="13" t="s">
        <v>29</v>
      </c>
      <c r="C45" s="6" t="s">
        <v>39</v>
      </c>
      <c r="D45" s="9">
        <v>800</v>
      </c>
      <c r="E45" s="29">
        <v>1.5</v>
      </c>
      <c r="F45" s="46">
        <f t="shared" si="9"/>
        <v>3.551767004084532E-4</v>
      </c>
      <c r="G45" s="43">
        <v>1085083</v>
      </c>
      <c r="H45" s="29">
        <v>2.1</v>
      </c>
      <c r="I45" s="37">
        <v>1356</v>
      </c>
      <c r="J45" s="46">
        <f t="shared" si="10"/>
        <v>5.1312996466309254E-4</v>
      </c>
    </row>
    <row r="46" spans="1:10" x14ac:dyDescent="0.25">
      <c r="A46" s="15">
        <v>44</v>
      </c>
      <c r="B46" s="13" t="s">
        <v>21</v>
      </c>
      <c r="C46" s="6" t="s">
        <v>39</v>
      </c>
      <c r="D46" s="9">
        <v>800</v>
      </c>
      <c r="E46" s="29">
        <v>1.5</v>
      </c>
      <c r="F46" s="46">
        <f t="shared" si="9"/>
        <v>3.551767004084532E-4</v>
      </c>
      <c r="G46" s="43">
        <v>2296075</v>
      </c>
      <c r="H46" s="29">
        <v>4.4000000000000004</v>
      </c>
      <c r="I46" s="37">
        <v>2870</v>
      </c>
      <c r="J46" s="46">
        <f t="shared" si="10"/>
        <v>1.0858016240359587E-3</v>
      </c>
    </row>
    <row r="47" spans="1:10" x14ac:dyDescent="0.25">
      <c r="A47" s="15">
        <v>45</v>
      </c>
      <c r="B47" s="13" t="s">
        <v>27</v>
      </c>
      <c r="C47" s="6" t="s">
        <v>39</v>
      </c>
      <c r="D47" s="9">
        <v>800</v>
      </c>
      <c r="E47" s="29">
        <v>1.5</v>
      </c>
      <c r="F47" s="46">
        <f t="shared" si="9"/>
        <v>3.551767004084532E-4</v>
      </c>
      <c r="G47" s="43">
        <v>1191186</v>
      </c>
      <c r="H47" s="29">
        <v>2.2999999999999998</v>
      </c>
      <c r="I47" s="37">
        <v>1489</v>
      </c>
      <c r="J47" s="46">
        <f t="shared" si="10"/>
        <v>5.6330550758529124E-4</v>
      </c>
    </row>
    <row r="48" spans="1:10" ht="15.75" thickBot="1" x14ac:dyDescent="0.3">
      <c r="A48" s="15">
        <v>46</v>
      </c>
      <c r="B48" s="13" t="s">
        <v>20</v>
      </c>
      <c r="C48" s="6" t="s">
        <v>39</v>
      </c>
      <c r="D48" s="9">
        <v>800</v>
      </c>
      <c r="E48" s="29">
        <v>1.5</v>
      </c>
      <c r="F48" s="46">
        <f t="shared" si="9"/>
        <v>3.551767004084532E-4</v>
      </c>
      <c r="G48" s="43">
        <v>43817</v>
      </c>
      <c r="H48" s="29">
        <v>0.1</v>
      </c>
      <c r="I48" s="37">
        <v>55</v>
      </c>
      <c r="J48" s="46">
        <f t="shared" si="10"/>
        <v>2.0720825652639223E-5</v>
      </c>
    </row>
    <row r="49" spans="1:10" ht="15.75" thickBot="1" x14ac:dyDescent="0.3">
      <c r="A49" s="15">
        <v>47</v>
      </c>
      <c r="B49" s="21" t="s">
        <v>40</v>
      </c>
      <c r="C49" s="22" t="s">
        <v>39</v>
      </c>
      <c r="D49" s="23">
        <f>SUM(D37:D48)</f>
        <v>54000</v>
      </c>
      <c r="E49" s="31">
        <f>SUM(E37:E48)</f>
        <v>100</v>
      </c>
      <c r="F49" s="47">
        <f t="shared" si="6"/>
        <v>2.3974427277570591E-2</v>
      </c>
      <c r="G49" s="24">
        <f>SUM(G37:G48)</f>
        <v>52661998</v>
      </c>
      <c r="H49" s="31">
        <f>SUM(H37:H48)</f>
        <v>100</v>
      </c>
      <c r="I49" s="38">
        <f>G49/D49</f>
        <v>975.22218518518514</v>
      </c>
      <c r="J49" s="47">
        <f t="shared" si="8"/>
        <v>2.490357804225838E-2</v>
      </c>
    </row>
    <row r="50" spans="1:10" x14ac:dyDescent="0.25">
      <c r="A50" s="15">
        <v>48</v>
      </c>
      <c r="B50" s="14" t="s">
        <v>16</v>
      </c>
      <c r="C50" s="7" t="s">
        <v>41</v>
      </c>
      <c r="D50" s="10">
        <v>6000</v>
      </c>
      <c r="E50" s="28">
        <v>42.9</v>
      </c>
      <c r="F50" s="46">
        <f>D50/$D$59</f>
        <v>2.6638252530633991E-3</v>
      </c>
      <c r="G50" s="44">
        <v>6155388</v>
      </c>
      <c r="H50" s="30">
        <v>49.2</v>
      </c>
      <c r="I50" s="39">
        <v>1026</v>
      </c>
      <c r="J50" s="46">
        <f>G50/$G$59</f>
        <v>2.9108501625475878E-3</v>
      </c>
    </row>
    <row r="51" spans="1:10" x14ac:dyDescent="0.25">
      <c r="A51" s="15">
        <v>49</v>
      </c>
      <c r="B51" s="13" t="s">
        <v>12</v>
      </c>
      <c r="C51" s="6" t="s">
        <v>41</v>
      </c>
      <c r="D51" s="9">
        <v>5600</v>
      </c>
      <c r="E51" s="29">
        <v>40</v>
      </c>
      <c r="F51" s="46">
        <f>D51/$D$59</f>
        <v>2.4862369028591726E-3</v>
      </c>
      <c r="G51" s="43">
        <v>4678128</v>
      </c>
      <c r="H51" s="29">
        <v>37.4</v>
      </c>
      <c r="I51" s="37">
        <v>835</v>
      </c>
      <c r="J51" s="46">
        <f>G51/$G$59</f>
        <v>2.2122617858075593E-3</v>
      </c>
    </row>
    <row r="52" spans="1:10" ht="15.75" thickBot="1" x14ac:dyDescent="0.3">
      <c r="A52" s="15">
        <v>50</v>
      </c>
      <c r="B52" s="13" t="s">
        <v>14</v>
      </c>
      <c r="C52" s="6" t="s">
        <v>41</v>
      </c>
      <c r="D52" s="9">
        <v>2400</v>
      </c>
      <c r="E52" s="29">
        <v>17.100000000000001</v>
      </c>
      <c r="F52" s="46">
        <f>D52/$D$59</f>
        <v>1.0655301012253596E-3</v>
      </c>
      <c r="G52" s="43">
        <v>1669359</v>
      </c>
      <c r="H52" s="29">
        <v>13.4</v>
      </c>
      <c r="I52" s="37">
        <v>696</v>
      </c>
      <c r="J52" s="46">
        <f>G52/$G$59</f>
        <v>7.8943096950188647E-4</v>
      </c>
    </row>
    <row r="53" spans="1:10" ht="15.75" thickBot="1" x14ac:dyDescent="0.3">
      <c r="A53" s="15">
        <v>51</v>
      </c>
      <c r="B53" s="21" t="s">
        <v>42</v>
      </c>
      <c r="C53" s="22" t="s">
        <v>41</v>
      </c>
      <c r="D53" s="23">
        <f>SUM(D50:D52)</f>
        <v>14000</v>
      </c>
      <c r="E53" s="31">
        <f>SUM(E50:E52)</f>
        <v>100</v>
      </c>
      <c r="F53" s="47">
        <f t="shared" si="6"/>
        <v>6.2155922571479312E-3</v>
      </c>
      <c r="G53" s="24">
        <f>SUM(G50:G52)</f>
        <v>12502875</v>
      </c>
      <c r="H53" s="31">
        <f>SUM(H50:H52)</f>
        <v>100</v>
      </c>
      <c r="I53" s="38">
        <f t="shared" ref="I53" si="11">G53/D53</f>
        <v>893.0625</v>
      </c>
      <c r="J53" s="47">
        <f t="shared" si="8"/>
        <v>5.9125429178570332E-3</v>
      </c>
    </row>
    <row r="54" spans="1:10" x14ac:dyDescent="0.25">
      <c r="A54" s="15">
        <v>52</v>
      </c>
      <c r="B54" s="13" t="s">
        <v>16</v>
      </c>
      <c r="C54" s="6" t="s">
        <v>43</v>
      </c>
      <c r="D54" s="9">
        <v>106800</v>
      </c>
      <c r="E54" s="29">
        <v>54.6</v>
      </c>
      <c r="F54" s="46">
        <f>D54/$D$59</f>
        <v>4.7416089504528504E-2</v>
      </c>
      <c r="G54" s="43">
        <v>104657692</v>
      </c>
      <c r="H54" s="29">
        <v>61.2</v>
      </c>
      <c r="I54" s="37">
        <v>980</v>
      </c>
      <c r="J54" s="46">
        <f>G54/$G$59</f>
        <v>4.949206447587956E-2</v>
      </c>
    </row>
    <row r="55" spans="1:10" x14ac:dyDescent="0.25">
      <c r="A55" s="15">
        <v>53</v>
      </c>
      <c r="B55" s="13" t="s">
        <v>12</v>
      </c>
      <c r="C55" s="6" t="s">
        <v>43</v>
      </c>
      <c r="D55" s="9">
        <v>72000</v>
      </c>
      <c r="E55" s="29">
        <v>36.9</v>
      </c>
      <c r="F55" s="46">
        <f>D55/$D$59</f>
        <v>3.1965903036760786E-2</v>
      </c>
      <c r="G55" s="43">
        <v>53461812</v>
      </c>
      <c r="H55" s="29">
        <v>31.2</v>
      </c>
      <c r="I55" s="37">
        <v>743</v>
      </c>
      <c r="J55" s="46">
        <f>G55/$G$59</f>
        <v>2.52818058179742E-2</v>
      </c>
    </row>
    <row r="56" spans="1:10" x14ac:dyDescent="0.25">
      <c r="A56" s="15">
        <v>54</v>
      </c>
      <c r="B56" s="13" t="s">
        <v>14</v>
      </c>
      <c r="C56" s="6" t="s">
        <v>43</v>
      </c>
      <c r="D56" s="9">
        <v>12400</v>
      </c>
      <c r="E56" s="29">
        <v>6.3</v>
      </c>
      <c r="F56" s="46">
        <f>D56/$D$59</f>
        <v>5.5052388563310243E-3</v>
      </c>
      <c r="G56" s="43">
        <v>8126841</v>
      </c>
      <c r="H56" s="29">
        <v>4.7</v>
      </c>
      <c r="I56" s="37">
        <v>655</v>
      </c>
      <c r="J56" s="46">
        <f>G56/$G$59</f>
        <v>3.8431397737800441E-3</v>
      </c>
    </row>
    <row r="57" spans="1:10" ht="15.75" thickBot="1" x14ac:dyDescent="0.3">
      <c r="A57" s="15">
        <v>55</v>
      </c>
      <c r="B57" s="13" t="s">
        <v>29</v>
      </c>
      <c r="C57" s="6" t="s">
        <v>43</v>
      </c>
      <c r="D57" s="9">
        <v>4400</v>
      </c>
      <c r="E57" s="29">
        <v>2.2000000000000002</v>
      </c>
      <c r="F57" s="46">
        <f>D57/$D$59</f>
        <v>1.9534718522464926E-3</v>
      </c>
      <c r="G57" s="43">
        <v>4889542</v>
      </c>
      <c r="H57" s="29">
        <v>2.9</v>
      </c>
      <c r="I57" s="37">
        <v>1111</v>
      </c>
      <c r="J57" s="46">
        <f>G57/$G$59</f>
        <v>2.3122383390751741E-3</v>
      </c>
    </row>
    <row r="58" spans="1:10" ht="15.75" thickBot="1" x14ac:dyDescent="0.3">
      <c r="A58" s="15">
        <v>56</v>
      </c>
      <c r="B58" s="21" t="s">
        <v>44</v>
      </c>
      <c r="C58" s="22" t="s">
        <v>43</v>
      </c>
      <c r="D58" s="23">
        <f>SUM(D54:D57)</f>
        <v>195600</v>
      </c>
      <c r="E58" s="31">
        <f>SUM(E54:E57)</f>
        <v>100</v>
      </c>
      <c r="F58" s="47">
        <f t="shared" si="6"/>
        <v>8.6840703249866813E-2</v>
      </c>
      <c r="G58" s="24">
        <f>SUM(G54:G57)</f>
        <v>171135887</v>
      </c>
      <c r="H58" s="31">
        <f>SUM(H54:H57)</f>
        <v>100.00000000000001</v>
      </c>
      <c r="I58" s="38">
        <f>G58/D58</f>
        <v>874.92784764826172</v>
      </c>
      <c r="J58" s="47">
        <f t="shared" si="8"/>
        <v>8.0929248406708981E-2</v>
      </c>
    </row>
    <row r="59" spans="1:10" ht="16.5" thickBot="1" x14ac:dyDescent="0.3">
      <c r="A59" s="15">
        <v>57</v>
      </c>
      <c r="B59" s="25" t="s">
        <v>5</v>
      </c>
      <c r="C59" s="27" t="s">
        <v>45</v>
      </c>
      <c r="D59" s="26">
        <f>SUM(D36,D19,D49,D53,D58)</f>
        <v>2252400</v>
      </c>
      <c r="E59" s="32"/>
      <c r="F59" s="48">
        <f>SUM(F3:F18,F20:F35,F37:F48,F50:F52,F54:F57)</f>
        <v>0.99999999999999967</v>
      </c>
      <c r="G59" s="26">
        <f>SUM(G36,G19,G49,G53,G58)</f>
        <v>2114635813</v>
      </c>
      <c r="H59" s="32"/>
      <c r="I59" s="40">
        <f>G59/D59</f>
        <v>938.83671328360856</v>
      </c>
      <c r="J59" s="48">
        <f>SUM(J3:J18,J20:J35,J37:J48,J50:J52,J54:J57)</f>
        <v>1</v>
      </c>
    </row>
    <row r="60" spans="1:10" x14ac:dyDescent="0.25">
      <c r="A60" s="15">
        <v>58</v>
      </c>
    </row>
    <row r="61" spans="1:10" x14ac:dyDescent="0.25">
      <c r="A61" s="15">
        <v>59</v>
      </c>
      <c r="B61" t="s">
        <v>6</v>
      </c>
    </row>
    <row r="62" spans="1:10" x14ac:dyDescent="0.25">
      <c r="C62" s="2"/>
      <c r="D62" s="3"/>
      <c r="E62" s="49"/>
      <c r="F62" s="1"/>
      <c r="G62" s="3"/>
      <c r="H62"/>
      <c r="I62" s="49"/>
      <c r="J62"/>
    </row>
    <row r="63" spans="1:10" x14ac:dyDescent="0.25">
      <c r="C63" s="2"/>
      <c r="D63" s="3"/>
      <c r="E63" s="49"/>
      <c r="F63" s="1"/>
      <c r="G63" s="3"/>
      <c r="H63" s="1"/>
      <c r="I63" s="49"/>
      <c r="J63"/>
    </row>
    <row r="64" spans="1:10" x14ac:dyDescent="0.25">
      <c r="C64" s="2"/>
      <c r="D64" s="3"/>
      <c r="E64" s="49"/>
      <c r="F64" s="1"/>
      <c r="G64" s="3"/>
      <c r="H64" s="1"/>
      <c r="I64" s="49"/>
      <c r="J64"/>
    </row>
    <row r="65" spans="3:10" x14ac:dyDescent="0.25">
      <c r="C65" s="2"/>
      <c r="D65" s="3"/>
      <c r="E65" s="49"/>
      <c r="F65" s="1"/>
      <c r="G65" s="3"/>
      <c r="H65" s="1"/>
      <c r="I65" s="49"/>
      <c r="J65"/>
    </row>
    <row r="66" spans="3:10" x14ac:dyDescent="0.25">
      <c r="C66" s="2"/>
      <c r="D66" s="3"/>
      <c r="E66" s="49"/>
      <c r="F66" s="1"/>
      <c r="G66" s="3"/>
      <c r="H66" s="1"/>
      <c r="I66" s="49"/>
      <c r="J66"/>
    </row>
  </sheetData>
  <autoFilter ref="A2:J2"/>
  <sortState ref="A54:I57">
    <sortCondition descending="1" ref="C54:C57"/>
  </sortState>
  <mergeCells count="2">
    <mergeCell ref="G1:J1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2018-08-20T12:01:04Z</dcterms:modified>
</cp:coreProperties>
</file>