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120" yWindow="90" windowWidth="23895" windowHeight="14535"/>
  </bookViews>
  <sheets>
    <sheet name="Sheet1" sheetId="1" r:id="rId1"/>
  </sheets>
  <definedNames>
    <definedName name="_xlnm._FilterDatabase" localSheetId="0" hidden="1">Sheet1!$A$2:$AY$2</definedName>
  </definedNames>
  <calcPr calcId="162913" iterateDelta="1E-4"/>
</workbook>
</file>

<file path=xl/calcChain.xml><?xml version="1.0" encoding="utf-8"?>
<calcChain xmlns="http://schemas.openxmlformats.org/spreadsheetml/2006/main">
  <c r="AT14" i="1" l="1"/>
  <c r="AU12" i="1" s="1"/>
  <c r="AU14" i="1" s="1"/>
  <c r="AV14" i="1"/>
  <c r="AW13" i="1" s="1"/>
  <c r="AW14" i="1" s="1"/>
  <c r="D14" i="1"/>
  <c r="E11" i="1" s="1"/>
  <c r="E4" i="1" l="1"/>
  <c r="E5" i="1"/>
  <c r="E12" i="1"/>
  <c r="E6" i="1"/>
  <c r="E7" i="1"/>
  <c r="E8" i="1"/>
  <c r="E9" i="1"/>
  <c r="E10" i="1"/>
  <c r="E3" i="1"/>
  <c r="E14" i="1" l="1"/>
  <c r="Z14" i="1"/>
  <c r="AR13" i="1"/>
  <c r="F14" i="1"/>
  <c r="H14" i="1"/>
  <c r="J14" i="1"/>
  <c r="L14" i="1"/>
  <c r="N14" i="1"/>
  <c r="P14" i="1"/>
  <c r="R14" i="1"/>
  <c r="T14" i="1"/>
  <c r="V14" i="1"/>
  <c r="X14" i="1"/>
  <c r="AD14" i="1"/>
  <c r="AF14" i="1"/>
  <c r="AH14" i="1"/>
  <c r="AJ14" i="1"/>
  <c r="AL14" i="1"/>
  <c r="AN14" i="1"/>
  <c r="AP14" i="1"/>
  <c r="AB13" i="1"/>
  <c r="AX13" i="1" s="1"/>
  <c r="AA12" i="1" l="1"/>
  <c r="AA11" i="1"/>
  <c r="AA8" i="1"/>
  <c r="AG11" i="1"/>
  <c r="AG10" i="1"/>
  <c r="AG9" i="1"/>
  <c r="AG7" i="1"/>
  <c r="AG8" i="1"/>
  <c r="AG4" i="1"/>
  <c r="AG12" i="1"/>
  <c r="K8" i="1"/>
  <c r="K12" i="1"/>
  <c r="K11" i="1"/>
  <c r="K10" i="1"/>
  <c r="K9" i="1"/>
  <c r="I5" i="1"/>
  <c r="I10" i="1"/>
  <c r="I8" i="1"/>
  <c r="I7" i="1"/>
  <c r="I12" i="1"/>
  <c r="I4" i="1"/>
  <c r="AB4" i="1" s="1"/>
  <c r="I9" i="1"/>
  <c r="I11" i="1"/>
  <c r="I3" i="1"/>
  <c r="AB3" i="1" s="1"/>
  <c r="I6" i="1"/>
  <c r="M10" i="1"/>
  <c r="M9" i="1"/>
  <c r="M11" i="1"/>
  <c r="M8" i="1"/>
  <c r="M12" i="1"/>
  <c r="W10" i="1"/>
  <c r="W9" i="1"/>
  <c r="W8" i="1"/>
  <c r="W11" i="1"/>
  <c r="W12" i="1"/>
  <c r="AO10" i="1"/>
  <c r="AO9" i="1"/>
  <c r="AO8" i="1"/>
  <c r="AO11" i="1"/>
  <c r="AO7" i="1"/>
  <c r="S10" i="1"/>
  <c r="S8" i="1"/>
  <c r="S7" i="1"/>
  <c r="S12" i="1"/>
  <c r="S9" i="1"/>
  <c r="S11" i="1"/>
  <c r="AK9" i="1"/>
  <c r="AK8" i="1"/>
  <c r="AK12" i="1"/>
  <c r="AK11" i="1"/>
  <c r="AK10" i="1"/>
  <c r="Q12" i="1"/>
  <c r="Q10" i="1"/>
  <c r="Q7" i="1"/>
  <c r="Q11" i="1"/>
  <c r="Q9" i="1"/>
  <c r="Q8" i="1"/>
  <c r="Q6" i="1"/>
  <c r="AE11" i="1"/>
  <c r="AE3" i="1"/>
  <c r="AE10" i="1"/>
  <c r="AE6" i="1"/>
  <c r="AR6" i="1" s="1"/>
  <c r="AE12" i="1"/>
  <c r="AE9" i="1"/>
  <c r="AE5" i="1"/>
  <c r="AR5" i="1" s="1"/>
  <c r="AE4" i="1"/>
  <c r="AR4" i="1" s="1"/>
  <c r="AE8" i="1"/>
  <c r="AE7" i="1"/>
  <c r="Y12" i="1"/>
  <c r="Y11" i="1"/>
  <c r="Y10" i="1"/>
  <c r="Y7" i="1"/>
  <c r="Y9" i="1"/>
  <c r="AQ11" i="1"/>
  <c r="AQ10" i="1"/>
  <c r="AQ9" i="1"/>
  <c r="AQ7" i="1"/>
  <c r="AQ8" i="1"/>
  <c r="AQ12" i="1"/>
  <c r="G8" i="1"/>
  <c r="G12" i="1"/>
  <c r="G9" i="1"/>
  <c r="G10" i="1"/>
  <c r="G11" i="1"/>
  <c r="U7" i="1"/>
  <c r="U9" i="1"/>
  <c r="U12" i="1"/>
  <c r="U11" i="1"/>
  <c r="U10" i="1"/>
  <c r="U8" i="1"/>
  <c r="AM7" i="1"/>
  <c r="AM9" i="1"/>
  <c r="AM8" i="1"/>
  <c r="AM10" i="1"/>
  <c r="AM11" i="1"/>
  <c r="AI12" i="1"/>
  <c r="AI11" i="1"/>
  <c r="AI8" i="1"/>
  <c r="AI10" i="1"/>
  <c r="AI9" i="1"/>
  <c r="O12" i="1"/>
  <c r="O9" i="1"/>
  <c r="O11" i="1"/>
  <c r="O10" i="1"/>
  <c r="Y14" i="1" l="1"/>
  <c r="AR9" i="1"/>
  <c r="AO14" i="1"/>
  <c r="AA14" i="1"/>
  <c r="AM14" i="1"/>
  <c r="AR8" i="1"/>
  <c r="AR11" i="1"/>
  <c r="S14" i="1"/>
  <c r="AB7" i="1"/>
  <c r="K14" i="1"/>
  <c r="AB10" i="1"/>
  <c r="AI14" i="1"/>
  <c r="AB9" i="1"/>
  <c r="Q14" i="1"/>
  <c r="AB12" i="1"/>
  <c r="W14" i="1"/>
  <c r="AB6" i="1"/>
  <c r="AG14" i="1"/>
  <c r="AX7" i="1"/>
  <c r="G14" i="1"/>
  <c r="AB8" i="1"/>
  <c r="AK14" i="1"/>
  <c r="I14" i="1"/>
  <c r="AB5" i="1"/>
  <c r="AR12" i="1"/>
  <c r="O14" i="1"/>
  <c r="AR10" i="1"/>
  <c r="AX10" i="1" s="1"/>
  <c r="M14" i="1"/>
  <c r="AX4" i="1"/>
  <c r="U14" i="1"/>
  <c r="AQ14" i="1"/>
  <c r="AB11" i="1"/>
  <c r="AR7" i="1"/>
  <c r="AE14" i="1"/>
  <c r="AR3" i="1"/>
  <c r="AR14" i="1" l="1"/>
  <c r="AS5" i="1" s="1"/>
  <c r="AS7" i="1"/>
  <c r="AX6" i="1"/>
  <c r="AS10" i="1"/>
  <c r="AS3" i="1"/>
  <c r="AX3" i="1"/>
  <c r="AS9" i="1"/>
  <c r="AS4" i="1"/>
  <c r="AS8" i="1"/>
  <c r="AX8" i="1"/>
  <c r="AX11" i="1"/>
  <c r="AC11" i="1"/>
  <c r="AC12" i="1"/>
  <c r="AX12" i="1"/>
  <c r="AX5" i="1"/>
  <c r="AB14" i="1"/>
  <c r="AC6" i="1" s="1"/>
  <c r="AX9" i="1"/>
  <c r="AS6" i="1"/>
  <c r="AC8" i="1" l="1"/>
  <c r="AC9" i="1"/>
  <c r="AS11" i="1"/>
  <c r="AS12" i="1"/>
  <c r="AS14" i="1"/>
  <c r="AC5" i="1"/>
  <c r="AX14" i="1"/>
  <c r="AC7" i="1"/>
  <c r="AC3" i="1"/>
  <c r="AC4" i="1"/>
  <c r="AC10" i="1"/>
  <c r="AC14" i="1" l="1"/>
  <c r="AY13" i="1"/>
  <c r="AY7" i="1"/>
  <c r="AY6" i="1"/>
  <c r="AY4" i="1"/>
  <c r="AY10" i="1"/>
  <c r="AY8" i="1"/>
  <c r="AY12" i="1"/>
  <c r="AY5" i="1"/>
  <c r="AY9" i="1"/>
  <c r="AY11" i="1"/>
  <c r="AY3" i="1"/>
  <c r="AY14" i="1" l="1"/>
</calcChain>
</file>

<file path=xl/sharedStrings.xml><?xml version="1.0" encoding="utf-8"?>
<sst xmlns="http://schemas.openxmlformats.org/spreadsheetml/2006/main" count="367" uniqueCount="85">
  <si>
    <t>1800-1839</t>
  </si>
  <si>
    <t>1840-1859</t>
  </si>
  <si>
    <t>1860-1879</t>
  </si>
  <si>
    <t>1880-1899</t>
  </si>
  <si>
    <t>1900-1919</t>
  </si>
  <si>
    <t>1920-1939</t>
  </si>
  <si>
    <t>1940-1959</t>
  </si>
  <si>
    <t>1960-1979</t>
  </si>
  <si>
    <t>1980-1999</t>
  </si>
  <si>
    <t>Total</t>
  </si>
  <si>
    <t xml:space="preserve"> -- </t>
  </si>
  <si>
    <t>Plots not visited/
measured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</si>
  <si>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</si>
  <si>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</si>
  <si>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</si>
  <si>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</si>
  <si>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Germination year</t>
  </si>
  <si>
    <t>2000 and  younger</t>
  </si>
  <si>
    <t>NFI-6 (2012-2013): Oppervlakte bos (ha) per kiemjaarklasse en hoofdboomsoort
Forest area (ha) by Germination year and Main tree species</t>
  </si>
  <si>
    <t>ID</t>
  </si>
  <si>
    <t>Total
(ha)</t>
  </si>
  <si>
    <t>Total
(%)</t>
  </si>
  <si>
    <t>Oak (Quercus robur) (ha)</t>
  </si>
  <si>
    <t>Oak (Quercus robur) (%)</t>
  </si>
  <si>
    <t>Birch
(ha)</t>
  </si>
  <si>
    <t>Birch
(%)</t>
  </si>
  <si>
    <t>Beech
(ha)</t>
  </si>
  <si>
    <t>Beech
(%)</t>
  </si>
  <si>
    <t>Aspen
(ha)</t>
  </si>
  <si>
    <t>Aspen
(%)</t>
  </si>
  <si>
    <t>Poplar
(ha)</t>
  </si>
  <si>
    <t>Poplar
(%)</t>
  </si>
  <si>
    <t>Black Alder (ha)</t>
  </si>
  <si>
    <t>Black Alder (%)</t>
  </si>
  <si>
    <t>American Oak 
(ha)</t>
  </si>
  <si>
    <t>American Oak 
(%)</t>
  </si>
  <si>
    <t>Willow
(ha)</t>
  </si>
  <si>
    <t>Willow
(%)</t>
  </si>
  <si>
    <t>Maple
(ha)</t>
  </si>
  <si>
    <t>Maple
(%)</t>
  </si>
  <si>
    <t>Total broadleafs
(ha)</t>
  </si>
  <si>
    <t>Total broadleafs
(%)</t>
  </si>
  <si>
    <t>Scots pine
(ha)</t>
  </si>
  <si>
    <t>Scots pine
(%)</t>
  </si>
  <si>
    <t>Douglas
(ha)</t>
  </si>
  <si>
    <t>Douglas
(%)</t>
  </si>
  <si>
    <t>Japanse larch
(ha)</t>
  </si>
  <si>
    <t>Japanse larch
(%)</t>
  </si>
  <si>
    <t>Corsican pine
(ha)</t>
  </si>
  <si>
    <t>Corsican pine
(%)</t>
  </si>
  <si>
    <t>Austrian pine
(ha)</t>
  </si>
  <si>
    <t>Austrian pine
(%)</t>
  </si>
  <si>
    <t>Total conifers
(ha)</t>
  </si>
  <si>
    <t>Total conifers
(%)</t>
  </si>
  <si>
    <t>Clearcuts
(ha)</t>
  </si>
  <si>
    <t>Clearcuts
(%)</t>
  </si>
  <si>
    <t>Plots not visited/
measured (ha)</t>
  </si>
  <si>
    <t>Plots not visited/
measured (%)</t>
  </si>
  <si>
    <t>220 - 181</t>
  </si>
  <si>
    <t>180 - 161</t>
  </si>
  <si>
    <t>160 - 141</t>
  </si>
  <si>
    <t>140 - 121</t>
  </si>
  <si>
    <t>120 - 101</t>
  </si>
  <si>
    <t>100 - 81</t>
  </si>
  <si>
    <t>80 - 61</t>
  </si>
  <si>
    <t>60 - 41</t>
  </si>
  <si>
    <t>40 - 21</t>
  </si>
  <si>
    <t>Percentage calculated by JRC: 09-2018</t>
  </si>
  <si>
    <t>Age (years) column added by JRC: 09-2018</t>
  </si>
  <si>
    <r>
      <t>Native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</si>
  <si>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Native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</si>
  <si>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r>
      <t>Foreign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</si>
  <si>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Foreign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</si>
  <si>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r>
      <t>Scrub species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</si>
  <si>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Scrub species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</si>
  <si>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r>
      <t>Other conifers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</si>
  <si>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Other conifers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</si>
  <si>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t>Figures of NFI-6 Report</t>
  </si>
  <si>
    <t>Figures in NFI-6 DB</t>
  </si>
  <si>
    <t>Average age (years)</t>
  </si>
  <si>
    <t>Attention: Average age (gemiddelde leeftijd) figures differ by exactly 4 years (only for Inlandse eik the difference is 3 years) between NFI-6 Report (Row 15) showing the younger average age and NFI-6 Database (Row 16) in each ownership class.</t>
  </si>
  <si>
    <t>20 - 1 years</t>
  </si>
  <si>
    <t>Age
(years, rounded for decades)</t>
  </si>
  <si>
    <t>Norway spruce
(ha)</t>
  </si>
  <si>
    <t>Norway spruce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</si>
</sst>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164" fontId="3" fillId="3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0" xfId="0" applyAlignment="1">
      <alignment wrapText="1"/>
    </xf>
    <xf numFmtId="164" fontId="3" fillId="3" borderId="8" xfId="0" applyNumberFormat="1" applyFont="1" applyFill="1" applyBorder="1" applyAlignment="1" applyProtection="1">
      <alignment horizontal="right" vertical="center" wrapText="1"/>
    </xf>
    <xf numFmtId="0" fontId="0" fillId="0" borderId="8" xfId="0" applyBorder="1"/>
    <xf numFmtId="0" fontId="0" fillId="0" borderId="12" xfId="0" applyBorder="1"/>
    <xf numFmtId="164" fontId="4" fillId="0" borderId="14" xfId="0" applyNumberFormat="1" applyFont="1" applyBorder="1"/>
    <xf numFmtId="0" fontId="0" fillId="0" borderId="19" xfId="0" applyBorder="1"/>
    <xf numFmtId="0" fontId="1" fillId="4" borderId="6" xfId="0" applyFont="1" applyFill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right" vertical="center" wrapText="1"/>
    </xf>
    <xf numFmtId="164" fontId="3" fillId="3" borderId="9" xfId="0" applyNumberFormat="1" applyFont="1" applyFill="1" applyBorder="1" applyAlignment="1" applyProtection="1">
      <alignment horizontal="right" vertical="center" wrapText="1"/>
    </xf>
    <xf numFmtId="0" fontId="0" fillId="0" borderId="11" xfId="0" applyBorder="1"/>
    <xf numFmtId="164" fontId="4" fillId="0" borderId="13" xfId="0" applyNumberFormat="1" applyFont="1" applyBorder="1"/>
    <xf numFmtId="0" fontId="0" fillId="3" borderId="0" xfId="0" applyFill="1" applyBorder="1"/>
    <xf numFmtId="0" fontId="0" fillId="0" borderId="0" xfId="0" applyBorder="1"/>
    <xf numFmtId="0" fontId="2" fillId="4" borderId="2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4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3" fillId="3" borderId="17" xfId="1" applyNumberFormat="1" applyFont="1" applyFill="1" applyBorder="1" applyAlignment="1" applyProtection="1">
      <alignment horizontal="right" vertical="center" wrapText="1"/>
    </xf>
    <xf numFmtId="0" fontId="1" fillId="2" borderId="25" xfId="0" applyFont="1" applyFill="1" applyBorder="1" applyAlignment="1" applyProtection="1">
      <alignment vertical="top" wrapText="1"/>
    </xf>
    <xf numFmtId="0" fontId="1" fillId="2" borderId="13" xfId="0" applyFont="1" applyFill="1" applyBorder="1" applyAlignment="1" applyProtection="1">
      <alignment vertical="top" wrapText="1"/>
    </xf>
    <xf numFmtId="164" fontId="4" fillId="0" borderId="7" xfId="0" applyNumberFormat="1" applyFont="1" applyBorder="1"/>
    <xf numFmtId="164" fontId="4" fillId="0" borderId="9" xfId="0" applyNumberFormat="1" applyFont="1" applyBorder="1"/>
    <xf numFmtId="164" fontId="4" fillId="0" borderId="11" xfId="0" applyNumberFormat="1" applyFont="1" applyBorder="1"/>
    <xf numFmtId="165" fontId="3" fillId="3" borderId="18" xfId="1" applyNumberFormat="1" applyFont="1" applyFill="1" applyBorder="1" applyAlignment="1" applyProtection="1">
      <alignment horizontal="right" vertical="center" wrapText="1"/>
    </xf>
    <xf numFmtId="165" fontId="4" fillId="0" borderId="16" xfId="1" applyNumberFormat="1" applyFont="1" applyBorder="1"/>
    <xf numFmtId="165" fontId="4" fillId="0" borderId="25" xfId="1" applyNumberFormat="1" applyFont="1" applyBorder="1"/>
    <xf numFmtId="0" fontId="1" fillId="2" borderId="14" xfId="0" applyFont="1" applyFill="1" applyBorder="1" applyAlignment="1" applyProtection="1">
      <alignment vertical="top" wrapText="1"/>
    </xf>
    <xf numFmtId="0" fontId="4" fillId="0" borderId="8" xfId="0" applyFont="1" applyBorder="1"/>
    <xf numFmtId="0" fontId="4" fillId="0" borderId="27" xfId="0" applyFont="1" applyBorder="1"/>
    <xf numFmtId="0" fontId="4" fillId="0" borderId="1" xfId="0" applyFont="1" applyBorder="1"/>
    <xf numFmtId="0" fontId="4" fillId="0" borderId="28" xfId="0" applyFont="1" applyBorder="1"/>
    <xf numFmtId="165" fontId="1" fillId="3" borderId="18" xfId="1" applyNumberFormat="1" applyFont="1" applyFill="1" applyBorder="1" applyAlignment="1" applyProtection="1">
      <alignment horizontal="right" vertical="center" wrapText="1"/>
    </xf>
    <xf numFmtId="0" fontId="4" fillId="0" borderId="19" xfId="0" applyFont="1" applyBorder="1"/>
    <xf numFmtId="164" fontId="1" fillId="3" borderId="12" xfId="0" applyNumberFormat="1" applyFont="1" applyFill="1" applyBorder="1" applyAlignment="1" applyProtection="1">
      <alignment horizontal="right" wrapText="1"/>
    </xf>
    <xf numFmtId="165" fontId="4" fillId="0" borderId="24" xfId="1" applyNumberFormat="1" applyFont="1" applyBorder="1"/>
    <xf numFmtId="0" fontId="4" fillId="0" borderId="10" xfId="0" applyFont="1" applyBorder="1"/>
    <xf numFmtId="165" fontId="1" fillId="3" borderId="17" xfId="1" applyNumberFormat="1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horizontal="center" vertical="center"/>
    </xf>
    <xf numFmtId="16" fontId="2" fillId="4" borderId="26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top"/>
    </xf>
    <xf numFmtId="0" fontId="1" fillId="4" borderId="4" xfId="0" applyFont="1" applyFill="1" applyBorder="1" applyAlignment="1" applyProtection="1">
      <alignment horizontal="center" vertical="top" wrapText="1"/>
    </xf>
    <xf numFmtId="164" fontId="4" fillId="0" borderId="33" xfId="0" applyNumberFormat="1" applyFont="1" applyBorder="1"/>
    <xf numFmtId="164" fontId="4" fillId="0" borderId="34" xfId="0" applyNumberFormat="1" applyFont="1" applyBorder="1"/>
    <xf numFmtId="164" fontId="4" fillId="0" borderId="35" xfId="0" applyNumberFormat="1" applyFont="1" applyBorder="1"/>
    <xf numFmtId="164" fontId="4" fillId="0" borderId="36" xfId="0" applyNumberFormat="1" applyFont="1" applyBorder="1"/>
    <xf numFmtId="164" fontId="4" fillId="0" borderId="37" xfId="0" applyNumberFormat="1" applyFont="1" applyBorder="1"/>
    <xf numFmtId="164" fontId="4" fillId="0" borderId="24" xfId="0" applyNumberFormat="1" applyFont="1" applyBorder="1"/>
    <xf numFmtId="164" fontId="4" fillId="0" borderId="17" xfId="0" applyNumberFormat="1" applyFont="1" applyBorder="1"/>
    <xf numFmtId="164" fontId="4" fillId="0" borderId="8" xfId="0" applyNumberFormat="1" applyFont="1" applyBorder="1"/>
    <xf numFmtId="164" fontId="4" fillId="0" borderId="27" xfId="0" applyNumberFormat="1" applyFont="1" applyBorder="1"/>
    <xf numFmtId="164" fontId="4" fillId="0" borderId="22" xfId="0" applyNumberFormat="1" applyFont="1" applyBorder="1"/>
    <xf numFmtId="164" fontId="4" fillId="0" borderId="38" xfId="0" applyNumberFormat="1" applyFont="1" applyBorder="1"/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32" xfId="0" applyFont="1" applyFill="1" applyBorder="1" applyAlignment="1">
      <alignment horizontal="center" vertical="top" wrapText="1"/>
    </xf>
    <xf numFmtId="0" fontId="0" fillId="5" borderId="0" xfId="0" applyFill="1"/>
    <xf numFmtId="0" fontId="0" fillId="0" borderId="6" xfId="0" applyBorder="1" applyAlignment="1">
      <alignment horizontal="center" vertical="top"/>
    </xf>
    <xf numFmtId="0" fontId="1" fillId="6" borderId="14" xfId="0" applyFont="1" applyFill="1" applyBorder="1" applyAlignment="1" applyProtection="1">
      <alignment vertical="top" wrapText="1"/>
    </xf>
    <xf numFmtId="0" fontId="0" fillId="6" borderId="8" xfId="0" applyFill="1" applyBorder="1"/>
    <xf numFmtId="0" fontId="0" fillId="6" borderId="1" xfId="0" applyFill="1" applyBorder="1"/>
    <xf numFmtId="164" fontId="3" fillId="6" borderId="1" xfId="0" applyNumberFormat="1" applyFont="1" applyFill="1" applyBorder="1" applyAlignment="1" applyProtection="1">
      <alignment horizontal="right" vertical="center" wrapText="1"/>
    </xf>
    <xf numFmtId="165" fontId="3" fillId="6" borderId="18" xfId="1" applyNumberFormat="1" applyFont="1" applyFill="1" applyBorder="1" applyAlignment="1" applyProtection="1">
      <alignment horizontal="right" vertical="center" wrapText="1"/>
    </xf>
    <xf numFmtId="0" fontId="0" fillId="6" borderId="12" xfId="0" applyFill="1" applyBorder="1"/>
    <xf numFmtId="0" fontId="0" fillId="6" borderId="19" xfId="0" applyFill="1" applyBorder="1"/>
    <xf numFmtId="164" fontId="4" fillId="6" borderId="14" xfId="0" applyNumberFormat="1" applyFont="1" applyFill="1" applyBorder="1"/>
    <xf numFmtId="165" fontId="4" fillId="6" borderId="16" xfId="1" applyNumberFormat="1" applyFont="1" applyFill="1" applyBorder="1"/>
    <xf numFmtId="164" fontId="4" fillId="6" borderId="8" xfId="0" applyNumberFormat="1" applyFont="1" applyFill="1" applyBorder="1"/>
    <xf numFmtId="164" fontId="4" fillId="6" borderId="35" xfId="0" applyNumberFormat="1" applyFont="1" applyFill="1" applyBorder="1"/>
    <xf numFmtId="164" fontId="4" fillId="6" borderId="22" xfId="0" applyNumberFormat="1" applyFont="1" applyFill="1" applyBorder="1"/>
    <xf numFmtId="164" fontId="4" fillId="6" borderId="37" xfId="0" applyNumberFormat="1" applyFont="1" applyFill="1" applyBorder="1"/>
    <xf numFmtId="0" fontId="1" fillId="7" borderId="13" xfId="0" applyFont="1" applyFill="1" applyBorder="1" applyAlignment="1" applyProtection="1">
      <alignment vertical="top" wrapText="1"/>
    </xf>
    <xf numFmtId="0" fontId="1" fillId="7" borderId="16" xfId="0" applyFont="1" applyFill="1" applyBorder="1" applyAlignment="1" applyProtection="1">
      <alignment vertical="top" wrapText="1"/>
    </xf>
    <xf numFmtId="164" fontId="3" fillId="7" borderId="7" xfId="0" applyNumberFormat="1" applyFont="1" applyFill="1" applyBorder="1" applyAlignment="1" applyProtection="1">
      <alignment horizontal="right" vertical="center" wrapText="1"/>
    </xf>
    <xf numFmtId="165" fontId="3" fillId="7" borderId="17" xfId="1" applyNumberFormat="1" applyFont="1" applyFill="1" applyBorder="1" applyAlignment="1" applyProtection="1">
      <alignment horizontal="right" vertical="center" wrapText="1"/>
    </xf>
    <xf numFmtId="164" fontId="3" fillId="7" borderId="9" xfId="0" applyNumberFormat="1" applyFont="1" applyFill="1" applyBorder="1" applyAlignment="1" applyProtection="1">
      <alignment horizontal="right" vertical="center" wrapText="1"/>
    </xf>
    <xf numFmtId="165" fontId="3" fillId="7" borderId="18" xfId="1" applyNumberFormat="1" applyFont="1" applyFill="1" applyBorder="1" applyAlignment="1" applyProtection="1">
      <alignment horizontal="right" vertical="center" wrapText="1"/>
    </xf>
    <xf numFmtId="0" fontId="0" fillId="6" borderId="11" xfId="0" applyFill="1" applyBorder="1"/>
    <xf numFmtId="164" fontId="4" fillId="6" borderId="13" xfId="0" applyNumberFormat="1" applyFont="1" applyFill="1" applyBorder="1"/>
    <xf numFmtId="164" fontId="4" fillId="6" borderId="7" xfId="0" applyNumberFormat="1" applyFont="1" applyFill="1" applyBorder="1"/>
    <xf numFmtId="164" fontId="4" fillId="6" borderId="17" xfId="0" applyNumberFormat="1" applyFont="1" applyFill="1" applyBorder="1"/>
    <xf numFmtId="164" fontId="4" fillId="6" borderId="33" xfId="0" applyNumberFormat="1" applyFont="1" applyFill="1" applyBorder="1"/>
    <xf numFmtId="164" fontId="4" fillId="6" borderId="34" xfId="0" applyNumberFormat="1" applyFont="1" applyFill="1" applyBorder="1"/>
    <xf numFmtId="0" fontId="1" fillId="7" borderId="14" xfId="0" applyFont="1" applyFill="1" applyBorder="1" applyAlignment="1" applyProtection="1">
      <alignment vertical="top" wrapText="1"/>
    </xf>
    <xf numFmtId="164" fontId="3" fillId="7" borderId="1" xfId="0" applyNumberFormat="1" applyFont="1" applyFill="1" applyBorder="1" applyAlignment="1" applyProtection="1">
      <alignment horizontal="right" vertical="center" wrapText="1"/>
    </xf>
    <xf numFmtId="0" fontId="0" fillId="6" borderId="8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164" fontId="4" fillId="6" borderId="14" xfId="0" applyNumberFormat="1" applyFont="1" applyFill="1" applyBorder="1" applyAlignment="1">
      <alignment wrapText="1"/>
    </xf>
    <xf numFmtId="164" fontId="4" fillId="6" borderId="8" xfId="0" applyNumberFormat="1" applyFont="1" applyFill="1" applyBorder="1" applyAlignment="1">
      <alignment wrapText="1"/>
    </xf>
    <xf numFmtId="164" fontId="4" fillId="6" borderId="22" xfId="0" applyNumberFormat="1" applyFont="1" applyFill="1" applyBorder="1" applyAlignment="1">
      <alignment wrapText="1"/>
    </xf>
    <xf numFmtId="164" fontId="4" fillId="6" borderId="35" xfId="0" applyNumberFormat="1" applyFont="1" applyFill="1" applyBorder="1" applyAlignment="1">
      <alignment wrapText="1"/>
    </xf>
    <xf numFmtId="164" fontId="4" fillId="6" borderId="37" xfId="0" applyNumberFormat="1" applyFont="1" applyFill="1" applyBorder="1" applyAlignment="1">
      <alignment wrapText="1"/>
    </xf>
    <xf numFmtId="0" fontId="4" fillId="6" borderId="7" xfId="0" applyFont="1" applyFill="1" applyBorder="1"/>
    <xf numFmtId="0" fontId="4" fillId="6" borderId="17" xfId="0" applyFont="1" applyFill="1" applyBorder="1"/>
    <xf numFmtId="0" fontId="4" fillId="6" borderId="9" xfId="0" applyFont="1" applyFill="1" applyBorder="1"/>
    <xf numFmtId="0" fontId="4" fillId="6" borderId="18" xfId="0" applyFont="1" applyFill="1" applyBorder="1"/>
    <xf numFmtId="164" fontId="1" fillId="7" borderId="9" xfId="0" applyNumberFormat="1" applyFont="1" applyFill="1" applyBorder="1" applyAlignment="1" applyProtection="1">
      <alignment horizontal="right" vertical="center" wrapText="1"/>
    </xf>
    <xf numFmtId="165" fontId="1" fillId="7" borderId="18" xfId="1" applyNumberFormat="1" applyFont="1" applyFill="1" applyBorder="1" applyAlignment="1" applyProtection="1">
      <alignment horizontal="right" vertical="center" wrapText="1"/>
    </xf>
    <xf numFmtId="0" fontId="4" fillId="6" borderId="11" xfId="0" applyFont="1" applyFill="1" applyBorder="1"/>
    <xf numFmtId="0" fontId="4" fillId="6" borderId="19" xfId="0" applyFont="1" applyFill="1" applyBorder="1"/>
    <xf numFmtId="164" fontId="4" fillId="6" borderId="38" xfId="0" applyNumberFormat="1" applyFont="1" applyFill="1" applyBorder="1"/>
    <xf numFmtId="164" fontId="4" fillId="6" borderId="24" xfId="0" applyNumberFormat="1" applyFont="1" applyFill="1" applyBorder="1"/>
    <xf numFmtId="0" fontId="1" fillId="7" borderId="21" xfId="0" applyFont="1" applyFill="1" applyBorder="1" applyAlignment="1" applyProtection="1">
      <alignment vertical="top" wrapText="1"/>
    </xf>
    <xf numFmtId="165" fontId="3" fillId="7" borderId="22" xfId="1" applyNumberFormat="1" applyFont="1" applyFill="1" applyBorder="1" applyAlignment="1" applyProtection="1">
      <alignment horizontal="right" vertical="center" wrapText="1"/>
    </xf>
    <xf numFmtId="164" fontId="4" fillId="6" borderId="9" xfId="0" applyNumberFormat="1" applyFont="1" applyFill="1" applyBorder="1"/>
    <xf numFmtId="165" fontId="3" fillId="7" borderId="23" xfId="1" applyNumberFormat="1" applyFont="1" applyFill="1" applyBorder="1" applyAlignment="1" applyProtection="1">
      <alignment horizontal="right" vertical="center" wrapText="1"/>
    </xf>
    <xf numFmtId="164" fontId="4" fillId="6" borderId="11" xfId="0" applyNumberFormat="1" applyFont="1" applyFill="1" applyBorder="1"/>
    <xf numFmtId="165" fontId="3" fillId="7" borderId="29" xfId="1" applyNumberFormat="1" applyFont="1" applyFill="1" applyBorder="1" applyAlignment="1" applyProtection="1">
      <alignment horizontal="right" wrapText="1"/>
    </xf>
    <xf numFmtId="164" fontId="4" fillId="6" borderId="31" xfId="0" applyNumberFormat="1" applyFont="1" applyFill="1" applyBorder="1"/>
    <xf numFmtId="165" fontId="4" fillId="6" borderId="30" xfId="1" applyNumberFormat="1" applyFont="1" applyFill="1" applyBorder="1"/>
    <xf numFmtId="0" fontId="0" fillId="6" borderId="39" xfId="0" applyFill="1" applyBorder="1"/>
    <xf numFmtId="0" fontId="0" fillId="6" borderId="15" xfId="0" applyFill="1" applyBorder="1"/>
    <xf numFmtId="0" fontId="4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7.28515625" customWidth="1"/>
    <col min="2" max="2" width="20.42578125" customWidth="1"/>
    <col min="3" max="3" width="22.28515625" customWidth="1"/>
    <col min="4" max="5" width="10.7109375" customWidth="1"/>
    <col min="6" max="15" width="8.7109375" customWidth="1"/>
    <col min="16" max="17" width="9.7109375" customWidth="1"/>
    <col min="18" max="19" width="8.7109375" customWidth="1"/>
    <col min="20" max="21" width="12" customWidth="1"/>
    <col min="22" max="23" width="8.7109375" customWidth="1"/>
    <col min="24" max="25" width="11.85546875" customWidth="1"/>
    <col min="26" max="27" width="10" customWidth="1"/>
    <col min="28" max="29" width="10.7109375" style="1" customWidth="1"/>
    <col min="30" max="37" width="8.7109375" customWidth="1"/>
    <col min="38" max="41" width="9.7109375" customWidth="1"/>
    <col min="42" max="43" width="10" style="4" customWidth="1"/>
    <col min="44" max="45" width="8.7109375" style="1" customWidth="1"/>
    <col min="46" max="47" width="10.7109375" customWidth="1"/>
    <col min="48" max="49" width="14.7109375" customWidth="1"/>
    <col min="50" max="50" width="9.7109375" style="1" customWidth="1"/>
    <col min="51" max="51" width="9.7109375" customWidth="1"/>
  </cols>
  <sheetData>
    <row r="1" spans="1:74" s="20" customFormat="1" ht="35.25" customHeight="1" thickBot="1" x14ac:dyDescent="0.3">
      <c r="A1" s="67"/>
      <c r="B1" s="123" t="s">
        <v>18</v>
      </c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</row>
    <row r="2" spans="1:74" s="20" customFormat="1" ht="48" thickBot="1" x14ac:dyDescent="0.3">
      <c r="A2" s="21" t="s">
        <v>19</v>
      </c>
      <c r="B2" s="50" t="s">
        <v>16</v>
      </c>
      <c r="C2" s="51" t="s">
        <v>82</v>
      </c>
      <c r="D2" s="26" t="s">
        <v>22</v>
      </c>
      <c r="E2" s="44" t="s">
        <v>23</v>
      </c>
      <c r="F2" s="68" t="s">
        <v>24</v>
      </c>
      <c r="G2" s="68" t="s">
        <v>25</v>
      </c>
      <c r="H2" s="33" t="s">
        <v>26</v>
      </c>
      <c r="I2" s="33" t="s">
        <v>27</v>
      </c>
      <c r="J2" s="68" t="s">
        <v>28</v>
      </c>
      <c r="K2" s="68" t="s">
        <v>29</v>
      </c>
      <c r="L2" s="33" t="s">
        <v>30</v>
      </c>
      <c r="M2" s="33" t="s">
        <v>31</v>
      </c>
      <c r="N2" s="68" t="s">
        <v>32</v>
      </c>
      <c r="O2" s="68" t="s">
        <v>33</v>
      </c>
      <c r="P2" s="33" t="s">
        <v>34</v>
      </c>
      <c r="Q2" s="33" t="s">
        <v>35</v>
      </c>
      <c r="R2" s="68" t="s">
        <v>36</v>
      </c>
      <c r="S2" s="68" t="s">
        <v>37</v>
      </c>
      <c r="T2" s="33" t="s">
        <v>69</v>
      </c>
      <c r="U2" s="33" t="s">
        <v>70</v>
      </c>
      <c r="V2" s="68" t="s">
        <v>38</v>
      </c>
      <c r="W2" s="68" t="s">
        <v>39</v>
      </c>
      <c r="X2" s="33" t="s">
        <v>71</v>
      </c>
      <c r="Y2" s="33" t="s">
        <v>72</v>
      </c>
      <c r="Z2" s="68" t="s">
        <v>73</v>
      </c>
      <c r="AA2" s="68" t="s">
        <v>74</v>
      </c>
      <c r="AB2" s="26" t="s">
        <v>40</v>
      </c>
      <c r="AC2" s="44" t="s">
        <v>41</v>
      </c>
      <c r="AD2" s="81" t="s">
        <v>42</v>
      </c>
      <c r="AE2" s="82" t="s">
        <v>43</v>
      </c>
      <c r="AF2" s="33" t="s">
        <v>44</v>
      </c>
      <c r="AG2" s="33" t="s">
        <v>45</v>
      </c>
      <c r="AH2" s="93" t="s">
        <v>46</v>
      </c>
      <c r="AI2" s="93" t="s">
        <v>47</v>
      </c>
      <c r="AJ2" s="33" t="s">
        <v>83</v>
      </c>
      <c r="AK2" s="33" t="s">
        <v>84</v>
      </c>
      <c r="AL2" s="93" t="s">
        <v>48</v>
      </c>
      <c r="AM2" s="93" t="s">
        <v>49</v>
      </c>
      <c r="AN2" s="33" t="s">
        <v>50</v>
      </c>
      <c r="AO2" s="33" t="s">
        <v>51</v>
      </c>
      <c r="AP2" s="93" t="s">
        <v>75</v>
      </c>
      <c r="AQ2" s="93" t="s">
        <v>76</v>
      </c>
      <c r="AR2" s="26" t="s">
        <v>52</v>
      </c>
      <c r="AS2" s="25" t="s">
        <v>53</v>
      </c>
      <c r="AT2" s="81" t="s">
        <v>54</v>
      </c>
      <c r="AU2" s="82" t="s">
        <v>55</v>
      </c>
      <c r="AV2" s="33" t="s">
        <v>56</v>
      </c>
      <c r="AW2" s="33" t="s">
        <v>57</v>
      </c>
      <c r="AX2" s="81" t="s">
        <v>20</v>
      </c>
      <c r="AY2" s="113" t="s">
        <v>21</v>
      </c>
    </row>
    <row r="3" spans="1:74" x14ac:dyDescent="0.25">
      <c r="A3" s="22">
        <v>1</v>
      </c>
      <c r="B3" s="17" t="s">
        <v>0</v>
      </c>
      <c r="C3" s="45" t="s">
        <v>58</v>
      </c>
      <c r="D3" s="11">
        <v>550.36840554081903</v>
      </c>
      <c r="E3" s="24">
        <f>D3/D$14</f>
        <v>8.5470085470085323E-3</v>
      </c>
      <c r="F3" s="69" t="s">
        <v>10</v>
      </c>
      <c r="G3" s="69" t="s">
        <v>10</v>
      </c>
      <c r="H3" s="5">
        <v>110.073681108164</v>
      </c>
      <c r="I3" s="24">
        <f>H3/H$14</f>
        <v>7.1428571428571513E-3</v>
      </c>
      <c r="J3" s="69" t="s">
        <v>10</v>
      </c>
      <c r="K3" s="69" t="s">
        <v>10</v>
      </c>
      <c r="L3" s="6" t="s">
        <v>10</v>
      </c>
      <c r="M3" s="6" t="s">
        <v>10</v>
      </c>
      <c r="N3" s="69" t="s">
        <v>10</v>
      </c>
      <c r="O3" s="69" t="s">
        <v>10</v>
      </c>
      <c r="P3" s="6" t="s">
        <v>10</v>
      </c>
      <c r="Q3" s="6" t="s">
        <v>10</v>
      </c>
      <c r="R3" s="69" t="s">
        <v>10</v>
      </c>
      <c r="S3" s="69" t="s">
        <v>10</v>
      </c>
      <c r="T3" s="6" t="s">
        <v>10</v>
      </c>
      <c r="U3" s="6" t="s">
        <v>10</v>
      </c>
      <c r="V3" s="69" t="s">
        <v>10</v>
      </c>
      <c r="W3" s="69" t="s">
        <v>10</v>
      </c>
      <c r="X3" s="6" t="s">
        <v>10</v>
      </c>
      <c r="Y3" s="6" t="s">
        <v>10</v>
      </c>
      <c r="Z3" s="69" t="s">
        <v>10</v>
      </c>
      <c r="AA3" s="69" t="s">
        <v>10</v>
      </c>
      <c r="AB3" s="27">
        <f>SUM(D3:Z3)</f>
        <v>660.4577765146729</v>
      </c>
      <c r="AC3" s="43">
        <f>AB3/AB$14</f>
        <v>3.9550081104777687E-3</v>
      </c>
      <c r="AD3" s="83">
        <v>110.073681108164</v>
      </c>
      <c r="AE3" s="84">
        <f>AD3/AD$14</f>
        <v>9.8425196850393916E-4</v>
      </c>
      <c r="AF3" s="6" t="s">
        <v>10</v>
      </c>
      <c r="AG3" s="6" t="s">
        <v>10</v>
      </c>
      <c r="AH3" s="69" t="s">
        <v>10</v>
      </c>
      <c r="AI3" s="69" t="s">
        <v>10</v>
      </c>
      <c r="AJ3" s="6" t="s">
        <v>10</v>
      </c>
      <c r="AK3" s="6" t="s">
        <v>10</v>
      </c>
      <c r="AL3" s="69" t="s">
        <v>10</v>
      </c>
      <c r="AM3" s="69" t="s">
        <v>10</v>
      </c>
      <c r="AN3" s="6" t="s">
        <v>10</v>
      </c>
      <c r="AO3" s="6" t="s">
        <v>10</v>
      </c>
      <c r="AP3" s="95" t="s">
        <v>10</v>
      </c>
      <c r="AQ3" s="95" t="s">
        <v>10</v>
      </c>
      <c r="AR3" s="27">
        <f>SUM(AD3:AP3)</f>
        <v>110.0746653601325</v>
      </c>
      <c r="AS3" s="24">
        <f>AR3/AR$14</f>
        <v>6.149910327457761E-4</v>
      </c>
      <c r="AT3" s="103" t="s">
        <v>10</v>
      </c>
      <c r="AU3" s="104" t="s">
        <v>10</v>
      </c>
      <c r="AV3" s="34" t="s">
        <v>10</v>
      </c>
      <c r="AW3" s="35" t="s">
        <v>10</v>
      </c>
      <c r="AX3" s="89">
        <f>SUM(AB3,AR3,AT3,AV3)</f>
        <v>770.53244187480539</v>
      </c>
      <c r="AY3" s="114">
        <f>AX3/AX$14</f>
        <v>2.0630217695853121E-3</v>
      </c>
    </row>
    <row r="4" spans="1:74" x14ac:dyDescent="0.25">
      <c r="A4" s="22">
        <v>2</v>
      </c>
      <c r="B4" s="18" t="s">
        <v>1</v>
      </c>
      <c r="C4" s="46" t="s">
        <v>59</v>
      </c>
      <c r="D4" s="12">
        <v>770.51576775714705</v>
      </c>
      <c r="E4" s="30">
        <f t="shared" ref="E4:G12" si="0">D4/D$14</f>
        <v>1.1965811965811951E-2</v>
      </c>
      <c r="F4" s="70" t="s">
        <v>10</v>
      </c>
      <c r="G4" s="70" t="s">
        <v>10</v>
      </c>
      <c r="H4" s="2">
        <v>1100.7368110816401</v>
      </c>
      <c r="I4" s="30">
        <f t="shared" ref="I4" si="1">H4/H$14</f>
        <v>7.1428571428571522E-2</v>
      </c>
      <c r="J4" s="70" t="s">
        <v>10</v>
      </c>
      <c r="K4" s="70" t="s">
        <v>10</v>
      </c>
      <c r="L4" s="3" t="s">
        <v>10</v>
      </c>
      <c r="M4" s="3" t="s">
        <v>10</v>
      </c>
      <c r="N4" s="70" t="s">
        <v>10</v>
      </c>
      <c r="O4" s="70" t="s">
        <v>10</v>
      </c>
      <c r="P4" s="3" t="s">
        <v>10</v>
      </c>
      <c r="Q4" s="3" t="s">
        <v>10</v>
      </c>
      <c r="R4" s="70" t="s">
        <v>10</v>
      </c>
      <c r="S4" s="70" t="s">
        <v>10</v>
      </c>
      <c r="T4" s="3" t="s">
        <v>10</v>
      </c>
      <c r="U4" s="3" t="s">
        <v>10</v>
      </c>
      <c r="V4" s="70" t="s">
        <v>10</v>
      </c>
      <c r="W4" s="70" t="s">
        <v>10</v>
      </c>
      <c r="X4" s="3" t="s">
        <v>10</v>
      </c>
      <c r="Y4" s="3" t="s">
        <v>10</v>
      </c>
      <c r="Z4" s="70" t="s">
        <v>10</v>
      </c>
      <c r="AA4" s="70" t="s">
        <v>10</v>
      </c>
      <c r="AB4" s="28">
        <f t="shared" ref="AB4:AB13" si="2">SUM(D4:Z4)</f>
        <v>1871.3359732221818</v>
      </c>
      <c r="AC4" s="38">
        <f t="shared" ref="AC4" si="3">AB4/AB$14</f>
        <v>1.1206089495348855E-2</v>
      </c>
      <c r="AD4" s="85">
        <v>220.14736221632799</v>
      </c>
      <c r="AE4" s="86">
        <f t="shared" ref="AE4" si="4">AD4/AD$14</f>
        <v>1.9685039370078783E-3</v>
      </c>
      <c r="AF4" s="2">
        <v>110.073681108164</v>
      </c>
      <c r="AG4" s="30">
        <f t="shared" ref="AG4" si="5">AF4/AF$14</f>
        <v>5.8139534883721007E-3</v>
      </c>
      <c r="AH4" s="70" t="s">
        <v>10</v>
      </c>
      <c r="AI4" s="70" t="s">
        <v>10</v>
      </c>
      <c r="AJ4" s="3" t="s">
        <v>10</v>
      </c>
      <c r="AK4" s="3" t="s">
        <v>10</v>
      </c>
      <c r="AL4" s="70" t="s">
        <v>10</v>
      </c>
      <c r="AM4" s="70" t="s">
        <v>10</v>
      </c>
      <c r="AN4" s="3" t="s">
        <v>10</v>
      </c>
      <c r="AO4" s="3" t="s">
        <v>10</v>
      </c>
      <c r="AP4" s="96" t="s">
        <v>10</v>
      </c>
      <c r="AQ4" s="96" t="s">
        <v>10</v>
      </c>
      <c r="AR4" s="28">
        <f t="shared" ref="AR4:AR13" si="6">SUM(AD4:AP4)</f>
        <v>330.22882578191735</v>
      </c>
      <c r="AS4" s="30">
        <f t="shared" ref="AS4" si="7">AR4/AR$14</f>
        <v>1.8450000819498458E-3</v>
      </c>
      <c r="AT4" s="105" t="s">
        <v>10</v>
      </c>
      <c r="AU4" s="106" t="s">
        <v>10</v>
      </c>
      <c r="AV4" s="36" t="s">
        <v>10</v>
      </c>
      <c r="AW4" s="37" t="s">
        <v>10</v>
      </c>
      <c r="AX4" s="115">
        <f t="shared" ref="AX4:AX12" si="8">SUM(AB4,AR4,AT4,AV4)</f>
        <v>2201.5647990040993</v>
      </c>
      <c r="AY4" s="116">
        <f t="shared" ref="AY4:AY12" si="9">AX4/AX$14</f>
        <v>5.8944644776373007E-3</v>
      </c>
    </row>
    <row r="5" spans="1:74" x14ac:dyDescent="0.25">
      <c r="A5" s="23">
        <v>3</v>
      </c>
      <c r="B5" s="18" t="s">
        <v>2</v>
      </c>
      <c r="C5" s="46" t="s">
        <v>60</v>
      </c>
      <c r="D5" s="12">
        <v>1320.8841732979699</v>
      </c>
      <c r="E5" s="30">
        <f t="shared" si="0"/>
        <v>2.0512820512820544E-2</v>
      </c>
      <c r="F5" s="70" t="s">
        <v>10</v>
      </c>
      <c r="G5" s="70" t="s">
        <v>10</v>
      </c>
      <c r="H5" s="2">
        <v>990.66312997347495</v>
      </c>
      <c r="I5" s="30">
        <f t="shared" ref="I5" si="10">H5/H$14</f>
        <v>6.4285714285714293E-2</v>
      </c>
      <c r="J5" s="70" t="s">
        <v>10</v>
      </c>
      <c r="K5" s="70" t="s">
        <v>10</v>
      </c>
      <c r="L5" s="3" t="s">
        <v>10</v>
      </c>
      <c r="M5" s="3" t="s">
        <v>10</v>
      </c>
      <c r="N5" s="70" t="s">
        <v>10</v>
      </c>
      <c r="O5" s="70" t="s">
        <v>10</v>
      </c>
      <c r="P5" s="3" t="s">
        <v>10</v>
      </c>
      <c r="Q5" s="3" t="s">
        <v>10</v>
      </c>
      <c r="R5" s="70" t="s">
        <v>10</v>
      </c>
      <c r="S5" s="70" t="s">
        <v>10</v>
      </c>
      <c r="T5" s="3" t="s">
        <v>10</v>
      </c>
      <c r="U5" s="3" t="s">
        <v>10</v>
      </c>
      <c r="V5" s="70" t="s">
        <v>10</v>
      </c>
      <c r="W5" s="70" t="s">
        <v>10</v>
      </c>
      <c r="X5" s="3" t="s">
        <v>10</v>
      </c>
      <c r="Y5" s="3" t="s">
        <v>10</v>
      </c>
      <c r="Z5" s="70" t="s">
        <v>10</v>
      </c>
      <c r="AA5" s="70" t="s">
        <v>10</v>
      </c>
      <c r="AB5" s="28">
        <f t="shared" si="2"/>
        <v>2311.6321018062436</v>
      </c>
      <c r="AC5" s="38">
        <f t="shared" ref="AC5" si="11">AB5/AB$14</f>
        <v>1.3842707340552226E-2</v>
      </c>
      <c r="AD5" s="85">
        <v>880.58944886531106</v>
      </c>
      <c r="AE5" s="86">
        <f t="shared" ref="AE5" si="12">AD5/AD$14</f>
        <v>7.8740157480315046E-3</v>
      </c>
      <c r="AF5" s="3" t="s">
        <v>10</v>
      </c>
      <c r="AG5" s="3" t="s">
        <v>10</v>
      </c>
      <c r="AH5" s="70" t="s">
        <v>10</v>
      </c>
      <c r="AI5" s="70" t="s">
        <v>10</v>
      </c>
      <c r="AJ5" s="3" t="s">
        <v>10</v>
      </c>
      <c r="AK5" s="3" t="s">
        <v>10</v>
      </c>
      <c r="AL5" s="70" t="s">
        <v>10</v>
      </c>
      <c r="AM5" s="70" t="s">
        <v>10</v>
      </c>
      <c r="AN5" s="3" t="s">
        <v>10</v>
      </c>
      <c r="AO5" s="3" t="s">
        <v>10</v>
      </c>
      <c r="AP5" s="96" t="s">
        <v>10</v>
      </c>
      <c r="AQ5" s="96" t="s">
        <v>10</v>
      </c>
      <c r="AR5" s="28">
        <f t="shared" si="6"/>
        <v>880.59732288105909</v>
      </c>
      <c r="AS5" s="30">
        <f t="shared" ref="AS5" si="13">AR5/AR$14</f>
        <v>4.9199282619662036E-3</v>
      </c>
      <c r="AT5" s="105" t="s">
        <v>10</v>
      </c>
      <c r="AU5" s="106" t="s">
        <v>10</v>
      </c>
      <c r="AV5" s="36" t="s">
        <v>10</v>
      </c>
      <c r="AW5" s="37" t="s">
        <v>10</v>
      </c>
      <c r="AX5" s="115">
        <f t="shared" si="8"/>
        <v>3192.2294246873025</v>
      </c>
      <c r="AY5" s="116">
        <f t="shared" si="9"/>
        <v>8.5468676446860403E-3</v>
      </c>
    </row>
    <row r="6" spans="1:74" x14ac:dyDescent="0.25">
      <c r="A6" s="23">
        <v>4</v>
      </c>
      <c r="B6" s="18" t="s">
        <v>3</v>
      </c>
      <c r="C6" s="46" t="s">
        <v>61</v>
      </c>
      <c r="D6" s="12">
        <v>2971.9893899204199</v>
      </c>
      <c r="E6" s="30">
        <f t="shared" si="0"/>
        <v>4.6153846153846032E-2</v>
      </c>
      <c r="F6" s="70" t="s">
        <v>10</v>
      </c>
      <c r="G6" s="70" t="s">
        <v>10</v>
      </c>
      <c r="H6" s="2">
        <v>1541.03153551429</v>
      </c>
      <c r="I6" s="30">
        <f t="shared" ref="I6" si="14">H6/H$14</f>
        <v>9.9999999999999742E-2</v>
      </c>
      <c r="J6" s="70" t="s">
        <v>10</v>
      </c>
      <c r="K6" s="70" t="s">
        <v>10</v>
      </c>
      <c r="L6" s="3" t="s">
        <v>10</v>
      </c>
      <c r="M6" s="3" t="s">
        <v>10</v>
      </c>
      <c r="N6" s="70" t="s">
        <v>10</v>
      </c>
      <c r="O6" s="70" t="s">
        <v>10</v>
      </c>
      <c r="P6" s="2">
        <v>330.22104332449197</v>
      </c>
      <c r="Q6" s="30">
        <f t="shared" ref="Q6" si="15">P6/P$14</f>
        <v>3.7974683544303826E-2</v>
      </c>
      <c r="R6" s="70" t="s">
        <v>10</v>
      </c>
      <c r="S6" s="70" t="s">
        <v>10</v>
      </c>
      <c r="T6" s="3" t="s">
        <v>10</v>
      </c>
      <c r="U6" s="3" t="s">
        <v>10</v>
      </c>
      <c r="V6" s="70" t="s">
        <v>10</v>
      </c>
      <c r="W6" s="70" t="s">
        <v>10</v>
      </c>
      <c r="X6" s="3" t="s">
        <v>10</v>
      </c>
      <c r="Y6" s="3" t="s">
        <v>10</v>
      </c>
      <c r="Z6" s="70" t="s">
        <v>10</v>
      </c>
      <c r="AA6" s="70" t="s">
        <v>10</v>
      </c>
      <c r="AB6" s="28">
        <f t="shared" si="2"/>
        <v>4843.4260972888997</v>
      </c>
      <c r="AC6" s="38">
        <f t="shared" ref="AC6" si="16">AB6/AB$14</f>
        <v>2.900380641797427E-2</v>
      </c>
      <c r="AD6" s="85">
        <v>4072.72620100206</v>
      </c>
      <c r="AE6" s="86">
        <f t="shared" ref="AE6" si="17">AD6/AD$14</f>
        <v>3.6417322834645674E-2</v>
      </c>
      <c r="AF6" s="3" t="s">
        <v>10</v>
      </c>
      <c r="AG6" s="3" t="s">
        <v>10</v>
      </c>
      <c r="AH6" s="70" t="s">
        <v>10</v>
      </c>
      <c r="AI6" s="70" t="s">
        <v>10</v>
      </c>
      <c r="AJ6" s="3" t="s">
        <v>10</v>
      </c>
      <c r="AK6" s="3" t="s">
        <v>10</v>
      </c>
      <c r="AL6" s="70" t="s">
        <v>10</v>
      </c>
      <c r="AM6" s="70" t="s">
        <v>10</v>
      </c>
      <c r="AN6" s="3" t="s">
        <v>10</v>
      </c>
      <c r="AO6" s="3" t="s">
        <v>10</v>
      </c>
      <c r="AP6" s="96" t="s">
        <v>10</v>
      </c>
      <c r="AQ6" s="96" t="s">
        <v>10</v>
      </c>
      <c r="AR6" s="28">
        <f t="shared" si="6"/>
        <v>4072.7626183248944</v>
      </c>
      <c r="AS6" s="30">
        <f t="shared" ref="AS6" si="18">AR6/AR$14</f>
        <v>2.2754668211593672E-2</v>
      </c>
      <c r="AT6" s="105" t="s">
        <v>10</v>
      </c>
      <c r="AU6" s="106" t="s">
        <v>10</v>
      </c>
      <c r="AV6" s="36" t="s">
        <v>10</v>
      </c>
      <c r="AW6" s="37" t="s">
        <v>10</v>
      </c>
      <c r="AX6" s="115">
        <f t="shared" si="8"/>
        <v>8916.1887156137946</v>
      </c>
      <c r="AY6" s="116">
        <f t="shared" si="9"/>
        <v>2.3872182950904004E-2</v>
      </c>
    </row>
    <row r="7" spans="1:74" x14ac:dyDescent="0.25">
      <c r="A7" s="22">
        <v>5</v>
      </c>
      <c r="B7" s="18" t="s">
        <v>4</v>
      </c>
      <c r="C7" s="46" t="s">
        <v>62</v>
      </c>
      <c r="D7" s="12">
        <v>9686.4839375184201</v>
      </c>
      <c r="E7" s="30">
        <f t="shared" si="0"/>
        <v>0.15042735042735025</v>
      </c>
      <c r="F7" s="70" t="s">
        <v>10</v>
      </c>
      <c r="G7" s="70" t="s">
        <v>10</v>
      </c>
      <c r="H7" s="2">
        <v>2861.9157088122602</v>
      </c>
      <c r="I7" s="30">
        <f t="shared" ref="I7" si="19">H7/H$14</f>
        <v>0.18571428571428569</v>
      </c>
      <c r="J7" s="70" t="s">
        <v>10</v>
      </c>
      <c r="K7" s="70" t="s">
        <v>10</v>
      </c>
      <c r="L7" s="3" t="s">
        <v>10</v>
      </c>
      <c r="M7" s="3" t="s">
        <v>10</v>
      </c>
      <c r="N7" s="70" t="s">
        <v>10</v>
      </c>
      <c r="O7" s="70" t="s">
        <v>10</v>
      </c>
      <c r="P7" s="2">
        <v>1100.7368110816401</v>
      </c>
      <c r="Q7" s="30">
        <f t="shared" ref="Q7" si="20">P7/P$14</f>
        <v>0.12658227848101278</v>
      </c>
      <c r="R7" s="71">
        <v>110.073681108164</v>
      </c>
      <c r="S7" s="72">
        <f t="shared" ref="S7" si="21">R7/R$14</f>
        <v>1.754385964912281E-2</v>
      </c>
      <c r="T7" s="2">
        <v>550.36840554081903</v>
      </c>
      <c r="U7" s="30">
        <f t="shared" ref="U7" si="22">T7/T$14</f>
        <v>9.8039215686274411E-2</v>
      </c>
      <c r="V7" s="70" t="s">
        <v>10</v>
      </c>
      <c r="W7" s="70" t="s">
        <v>10</v>
      </c>
      <c r="X7" s="2">
        <v>110.073681108164</v>
      </c>
      <c r="Y7" s="30">
        <f t="shared" ref="Y7" si="23">X7/X$14</f>
        <v>5.5555555555555629E-2</v>
      </c>
      <c r="Z7" s="70" t="s">
        <v>10</v>
      </c>
      <c r="AA7" s="70" t="s">
        <v>10</v>
      </c>
      <c r="AB7" s="28">
        <f t="shared" si="2"/>
        <v>14420.286087714981</v>
      </c>
      <c r="AC7" s="38">
        <f t="shared" ref="AC7" si="24">AB7/AB$14</f>
        <v>8.6352754801813494E-2</v>
      </c>
      <c r="AD7" s="85">
        <v>16621.1258473327</v>
      </c>
      <c r="AE7" s="86">
        <f t="shared" ref="AE7" si="25">AD7/AD$14</f>
        <v>0.14862204724409422</v>
      </c>
      <c r="AF7" s="2">
        <v>770.51576775714705</v>
      </c>
      <c r="AG7" s="30">
        <f t="shared" ref="AG7" si="26">AF7/AF$14</f>
        <v>4.0697674418604654E-2</v>
      </c>
      <c r="AH7" s="70" t="s">
        <v>10</v>
      </c>
      <c r="AI7" s="70" t="s">
        <v>10</v>
      </c>
      <c r="AJ7" s="3" t="s">
        <v>10</v>
      </c>
      <c r="AK7" s="3" t="s">
        <v>10</v>
      </c>
      <c r="AL7" s="94">
        <v>440.29472443265502</v>
      </c>
      <c r="AM7" s="86">
        <f t="shared" ref="AM7" si="27">AL7/AL$14</f>
        <v>4.4943820224719072E-2</v>
      </c>
      <c r="AN7" s="2">
        <v>220.14736221632799</v>
      </c>
      <c r="AO7" s="30">
        <f t="shared" ref="AO7" si="28">AN7/AN$14</f>
        <v>5.4054054054054015E-2</v>
      </c>
      <c r="AP7" s="94">
        <v>110.073681108164</v>
      </c>
      <c r="AQ7" s="86">
        <f t="shared" ref="AQ7" si="29">AP7/AP$14</f>
        <v>3.2258064516129066E-2</v>
      </c>
      <c r="AR7" s="28">
        <f t="shared" si="6"/>
        <v>18162.445700442931</v>
      </c>
      <c r="AS7" s="30">
        <f t="shared" ref="AS7" si="30">AR7/AR$14</f>
        <v>0.10147422390029816</v>
      </c>
      <c r="AT7" s="105" t="s">
        <v>10</v>
      </c>
      <c r="AU7" s="106" t="s">
        <v>10</v>
      </c>
      <c r="AV7" s="36" t="s">
        <v>10</v>
      </c>
      <c r="AW7" s="37" t="s">
        <v>10</v>
      </c>
      <c r="AX7" s="115">
        <f t="shared" si="8"/>
        <v>32582.731788157915</v>
      </c>
      <c r="AY7" s="116">
        <f t="shared" si="9"/>
        <v>8.7236930385405795E-2</v>
      </c>
    </row>
    <row r="8" spans="1:74" x14ac:dyDescent="0.25">
      <c r="A8" s="23">
        <v>6</v>
      </c>
      <c r="B8" s="18" t="s">
        <v>5</v>
      </c>
      <c r="C8" s="46" t="s">
        <v>63</v>
      </c>
      <c r="D8" s="12">
        <v>12548.399646330699</v>
      </c>
      <c r="E8" s="30">
        <f t="shared" si="0"/>
        <v>0.19487179487179493</v>
      </c>
      <c r="F8" s="71">
        <v>440.29472443265502</v>
      </c>
      <c r="G8" s="72">
        <f t="shared" si="0"/>
        <v>1.7777777777777757E-2</v>
      </c>
      <c r="H8" s="2">
        <v>2421.62098437961</v>
      </c>
      <c r="I8" s="30">
        <f t="shared" ref="I8" si="31">H8/H$14</f>
        <v>0.15714285714285747</v>
      </c>
      <c r="J8" s="71">
        <v>220.14736221632799</v>
      </c>
      <c r="K8" s="72">
        <f t="shared" ref="K8" si="32">J8/J$14</f>
        <v>1.6806722689075647E-2</v>
      </c>
      <c r="L8" s="2">
        <v>110.073681108164</v>
      </c>
      <c r="M8" s="30">
        <f t="shared" ref="M8" si="33">L8/L$14</f>
        <v>8.9285714285714315E-3</v>
      </c>
      <c r="N8" s="70" t="s">
        <v>10</v>
      </c>
      <c r="O8" s="70" t="s">
        <v>10</v>
      </c>
      <c r="P8" s="2">
        <v>2311.5473032714399</v>
      </c>
      <c r="Q8" s="30">
        <f t="shared" ref="Q8" si="34">P8/P$14</f>
        <v>0.26582278481012633</v>
      </c>
      <c r="R8" s="71">
        <v>110.073681108164</v>
      </c>
      <c r="S8" s="72">
        <f t="shared" ref="S8" si="35">R8/R$14</f>
        <v>1.754385964912281E-2</v>
      </c>
      <c r="T8" s="2">
        <v>440.29472443265502</v>
      </c>
      <c r="U8" s="30">
        <f t="shared" ref="U8" si="36">T8/T$14</f>
        <v>7.8431372549019496E-2</v>
      </c>
      <c r="V8" s="71">
        <v>330.22104332449197</v>
      </c>
      <c r="W8" s="72">
        <f t="shared" ref="W8" si="37">V8/V$14</f>
        <v>8.5714285714285771E-2</v>
      </c>
      <c r="X8" s="3" t="s">
        <v>10</v>
      </c>
      <c r="Y8" s="3" t="s">
        <v>10</v>
      </c>
      <c r="Z8" s="71">
        <v>220.14736221632799</v>
      </c>
      <c r="AA8" s="72">
        <f t="shared" ref="AA8" si="38">Z8/Z$14</f>
        <v>0.13333333333333347</v>
      </c>
      <c r="AB8" s="28">
        <f t="shared" si="2"/>
        <v>19153.663552847163</v>
      </c>
      <c r="AC8" s="38">
        <f t="shared" ref="AC8" si="39">AB8/AB$14</f>
        <v>0.11469755886081238</v>
      </c>
      <c r="AD8" s="85">
        <v>31150.851753610401</v>
      </c>
      <c r="AE8" s="86">
        <f t="shared" ref="AE8" si="40">AD8/AD$14</f>
        <v>0.27854330708661468</v>
      </c>
      <c r="AF8" s="2">
        <v>3522.3577954612401</v>
      </c>
      <c r="AG8" s="30">
        <f t="shared" ref="AG8" si="41">AF8/AF$14</f>
        <v>0.18604651162790681</v>
      </c>
      <c r="AH8" s="94">
        <v>3632.4314765694098</v>
      </c>
      <c r="AI8" s="86">
        <f t="shared" ref="AI8" si="42">AH8/AH$14</f>
        <v>0.19999999999999976</v>
      </c>
      <c r="AJ8" s="2">
        <v>1541.03153551429</v>
      </c>
      <c r="AK8" s="30">
        <f t="shared" ref="AK8" si="43">AJ8/AJ$14</f>
        <v>0.12068965517241342</v>
      </c>
      <c r="AL8" s="94">
        <v>990.66312997347495</v>
      </c>
      <c r="AM8" s="86">
        <f t="shared" ref="AM8" si="44">AL8/AL$14</f>
        <v>0.10112359550561803</v>
      </c>
      <c r="AN8" s="2">
        <v>1320.8841732979699</v>
      </c>
      <c r="AO8" s="30">
        <f t="shared" ref="AO8" si="45">AN8/AN$14</f>
        <v>0.32432432432432456</v>
      </c>
      <c r="AP8" s="94">
        <v>880.58944886531106</v>
      </c>
      <c r="AQ8" s="86">
        <f t="shared" ref="AQ8" si="46">AP8/AP$14</f>
        <v>0.25806451612903225</v>
      </c>
      <c r="AR8" s="28">
        <f t="shared" si="6"/>
        <v>43040.020040685813</v>
      </c>
      <c r="AS8" s="30">
        <f t="shared" ref="AS8" si="47">AR8/AR$14</f>
        <v>0.2404661080514813</v>
      </c>
      <c r="AT8" s="105" t="s">
        <v>10</v>
      </c>
      <c r="AU8" s="106" t="s">
        <v>10</v>
      </c>
      <c r="AV8" s="36" t="s">
        <v>10</v>
      </c>
      <c r="AW8" s="37" t="s">
        <v>10</v>
      </c>
      <c r="AX8" s="115">
        <f t="shared" si="8"/>
        <v>62193.683593532973</v>
      </c>
      <c r="AY8" s="116">
        <f t="shared" si="9"/>
        <v>0.16651722394967822</v>
      </c>
    </row>
    <row r="9" spans="1:74" x14ac:dyDescent="0.25">
      <c r="A9" s="23">
        <v>7</v>
      </c>
      <c r="B9" s="18" t="s">
        <v>6</v>
      </c>
      <c r="C9" s="46" t="s">
        <v>64</v>
      </c>
      <c r="D9" s="12">
        <v>14089.431181845001</v>
      </c>
      <c r="E9" s="30">
        <f t="shared" si="0"/>
        <v>0.21880341880341894</v>
      </c>
      <c r="F9" s="71">
        <v>3962.6525198938998</v>
      </c>
      <c r="G9" s="72">
        <f t="shared" si="0"/>
        <v>0.16</v>
      </c>
      <c r="H9" s="2">
        <v>1981.3262599469499</v>
      </c>
      <c r="I9" s="30">
        <f t="shared" ref="I9" si="48">H9/H$14</f>
        <v>0.12857142857142859</v>
      </c>
      <c r="J9" s="71">
        <v>1981.3262599469499</v>
      </c>
      <c r="K9" s="72">
        <f t="shared" ref="K9" si="49">J9/J$14</f>
        <v>0.15126050420168066</v>
      </c>
      <c r="L9" s="2">
        <v>440.29472443265502</v>
      </c>
      <c r="M9" s="30">
        <f t="shared" ref="M9" si="50">L9/L$14</f>
        <v>3.571428571428565E-2</v>
      </c>
      <c r="N9" s="71">
        <v>990.66312997347495</v>
      </c>
      <c r="O9" s="72">
        <f t="shared" ref="O9" si="51">N9/N$14</f>
        <v>0.11111111111111109</v>
      </c>
      <c r="P9" s="2">
        <v>3082.06307102859</v>
      </c>
      <c r="Q9" s="30">
        <f t="shared" ref="Q9" si="52">P9/P$14</f>
        <v>0.3544303797468355</v>
      </c>
      <c r="R9" s="71">
        <v>220.14736221632799</v>
      </c>
      <c r="S9" s="72">
        <f t="shared" ref="S9" si="53">R9/R$14</f>
        <v>3.5087719298245619E-2</v>
      </c>
      <c r="T9" s="2">
        <v>440.29472443265502</v>
      </c>
      <c r="U9" s="30">
        <f t="shared" ref="U9" si="54">T9/T$14</f>
        <v>7.8431372549019496E-2</v>
      </c>
      <c r="V9" s="71">
        <v>770.51576775714705</v>
      </c>
      <c r="W9" s="72">
        <f t="shared" ref="W9" si="55">V9/V$14</f>
        <v>0.1999999999999999</v>
      </c>
      <c r="X9" s="2">
        <v>440.29472443265502</v>
      </c>
      <c r="Y9" s="30">
        <f t="shared" ref="Y9" si="56">X9/X$14</f>
        <v>0.22222222222222204</v>
      </c>
      <c r="Z9" s="70" t="s">
        <v>10</v>
      </c>
      <c r="AA9" s="70" t="s">
        <v>10</v>
      </c>
      <c r="AB9" s="28">
        <f t="shared" si="2"/>
        <v>28400.705358348521</v>
      </c>
      <c r="AC9" s="38">
        <f t="shared" ref="AC9" si="57">AB9/AB$14</f>
        <v>0.17007146259721931</v>
      </c>
      <c r="AD9" s="85">
        <v>31260.925434718501</v>
      </c>
      <c r="AE9" s="86">
        <f t="shared" ref="AE9" si="58">AD9/AD$14</f>
        <v>0.27952755905511806</v>
      </c>
      <c r="AF9" s="2">
        <v>6824.56822870616</v>
      </c>
      <c r="AG9" s="30">
        <f t="shared" ref="AG9" si="59">AF9/AF$14</f>
        <v>0.3604651162790698</v>
      </c>
      <c r="AH9" s="94">
        <v>10456.999705275601</v>
      </c>
      <c r="AI9" s="86">
        <f t="shared" ref="AI9" si="60">AH9/AH$14</f>
        <v>0.57575757575757647</v>
      </c>
      <c r="AJ9" s="2">
        <v>2751.8420277041</v>
      </c>
      <c r="AK9" s="30">
        <f t="shared" ref="AK9" si="61">AJ9/AJ$14</f>
        <v>0.21551724137931053</v>
      </c>
      <c r="AL9" s="94">
        <v>3742.50515767757</v>
      </c>
      <c r="AM9" s="86">
        <f t="shared" ref="AM9" si="62">AL9/AL$14</f>
        <v>0.38202247191011235</v>
      </c>
      <c r="AN9" s="2">
        <v>990.66312997347495</v>
      </c>
      <c r="AO9" s="30">
        <f t="shared" ref="AO9" si="63">AN9/AN$14</f>
        <v>0.24324324324324281</v>
      </c>
      <c r="AP9" s="94">
        <v>990.66312997347495</v>
      </c>
      <c r="AQ9" s="86">
        <f t="shared" ref="AQ9" si="64">AP9/AP$14</f>
        <v>0.29032258064516131</v>
      </c>
      <c r="AR9" s="28">
        <f t="shared" si="6"/>
        <v>57020.223347236504</v>
      </c>
      <c r="AS9" s="30">
        <f t="shared" ref="AS9" si="65">AR9/AR$14</f>
        <v>0.31857399637766731</v>
      </c>
      <c r="AT9" s="105" t="s">
        <v>10</v>
      </c>
      <c r="AU9" s="106" t="s">
        <v>10</v>
      </c>
      <c r="AV9" s="36" t="s">
        <v>10</v>
      </c>
      <c r="AW9" s="37" t="s">
        <v>10</v>
      </c>
      <c r="AX9" s="115">
        <f t="shared" si="8"/>
        <v>85420.928705585029</v>
      </c>
      <c r="AY9" s="116">
        <f t="shared" si="9"/>
        <v>0.22870579604544353</v>
      </c>
    </row>
    <row r="10" spans="1:74" x14ac:dyDescent="0.25">
      <c r="A10" s="22">
        <v>8</v>
      </c>
      <c r="B10" s="18" t="s">
        <v>7</v>
      </c>
      <c r="C10" s="46" t="s">
        <v>65</v>
      </c>
      <c r="D10" s="12">
        <v>11998.0312407899</v>
      </c>
      <c r="E10" s="30">
        <f t="shared" si="0"/>
        <v>0.18632478632478672</v>
      </c>
      <c r="F10" s="71">
        <v>9246.1892130857705</v>
      </c>
      <c r="G10" s="72">
        <f t="shared" si="0"/>
        <v>0.37333333333333346</v>
      </c>
      <c r="H10" s="2">
        <v>2091.39994105511</v>
      </c>
      <c r="I10" s="30">
        <f t="shared" ref="I10" si="66">H10/H$14</f>
        <v>0.13571428571428551</v>
      </c>
      <c r="J10" s="71">
        <v>5833.90509873269</v>
      </c>
      <c r="K10" s="72">
        <f t="shared" ref="K10" si="67">J10/J$14</f>
        <v>0.44537815126050451</v>
      </c>
      <c r="L10" s="2">
        <v>5833.90509873269</v>
      </c>
      <c r="M10" s="30">
        <f t="shared" ref="M10" si="68">L10/L$14</f>
        <v>0.4732142857142857</v>
      </c>
      <c r="N10" s="71">
        <v>3192.1367521367501</v>
      </c>
      <c r="O10" s="72">
        <f t="shared" ref="O10" si="69">N10/N$14</f>
        <v>0.35802469135802434</v>
      </c>
      <c r="P10" s="2">
        <v>990.66312997347495</v>
      </c>
      <c r="Q10" s="30">
        <f t="shared" ref="Q10" si="70">P10/P$14</f>
        <v>0.11392405063291136</v>
      </c>
      <c r="R10" s="71">
        <v>2531.6946654877702</v>
      </c>
      <c r="S10" s="72">
        <f t="shared" ref="S10" si="71">R10/R$14</f>
        <v>0.40350877192982432</v>
      </c>
      <c r="T10" s="2">
        <v>990.66312997347495</v>
      </c>
      <c r="U10" s="30">
        <f t="shared" ref="U10" si="72">T10/T$14</f>
        <v>0.17647058823529407</v>
      </c>
      <c r="V10" s="71">
        <v>1651.1052166224599</v>
      </c>
      <c r="W10" s="72">
        <f t="shared" ref="W10" si="73">V10/V$14</f>
        <v>0.42857142857142888</v>
      </c>
      <c r="X10" s="2">
        <v>550.36840554081903</v>
      </c>
      <c r="Y10" s="30">
        <f t="shared" ref="Y10" si="74">X10/X$14</f>
        <v>0.27777777777777768</v>
      </c>
      <c r="Z10" s="70" t="s">
        <v>10</v>
      </c>
      <c r="AA10" s="70" t="s">
        <v>10</v>
      </c>
      <c r="AB10" s="28">
        <f t="shared" si="2"/>
        <v>44913.434134281757</v>
      </c>
      <c r="AC10" s="38">
        <f t="shared" ref="AC10" si="75">AB10/AB$14</f>
        <v>0.26895435648874833</v>
      </c>
      <c r="AD10" s="85">
        <v>16621.1258473327</v>
      </c>
      <c r="AE10" s="86">
        <f t="shared" ref="AE10" si="76">AD10/AD$14</f>
        <v>0.14862204724409422</v>
      </c>
      <c r="AF10" s="2">
        <v>4182.7998821102301</v>
      </c>
      <c r="AG10" s="30">
        <f t="shared" ref="AG10" si="77">AF10/AF$14</f>
        <v>0.22093023255813973</v>
      </c>
      <c r="AH10" s="94">
        <v>2641.7683465959299</v>
      </c>
      <c r="AI10" s="86">
        <f t="shared" ref="AI10" si="78">AH10/AH$14</f>
        <v>0.14545454545454503</v>
      </c>
      <c r="AJ10" s="2">
        <v>5943.9787798408497</v>
      </c>
      <c r="AK10" s="30">
        <f t="shared" ref="AK10" si="79">AJ10/AJ$14</f>
        <v>0.46551724137931022</v>
      </c>
      <c r="AL10" s="94">
        <v>3742.50515767757</v>
      </c>
      <c r="AM10" s="86">
        <f t="shared" ref="AM10" si="80">AL10/AL$14</f>
        <v>0.38202247191011235</v>
      </c>
      <c r="AN10" s="2">
        <v>1320.8841732979699</v>
      </c>
      <c r="AO10" s="30">
        <f t="shared" ref="AO10" si="81">AN10/AN$14</f>
        <v>0.32432432432432456</v>
      </c>
      <c r="AP10" s="94">
        <v>990.66312997347495</v>
      </c>
      <c r="AQ10" s="86">
        <f t="shared" ref="AQ10" si="82">AP10/AP$14</f>
        <v>0.29032258064516131</v>
      </c>
      <c r="AR10" s="28">
        <f t="shared" si="6"/>
        <v>35445.412187691596</v>
      </c>
      <c r="AS10" s="30">
        <f t="shared" ref="AS10" si="83">AR10/AR$14</f>
        <v>0.19803476645683563</v>
      </c>
      <c r="AT10" s="105" t="s">
        <v>10</v>
      </c>
      <c r="AU10" s="106" t="s">
        <v>10</v>
      </c>
      <c r="AV10" s="36" t="s">
        <v>10</v>
      </c>
      <c r="AW10" s="37" t="s">
        <v>10</v>
      </c>
      <c r="AX10" s="115">
        <f t="shared" si="8"/>
        <v>80358.846321973353</v>
      </c>
      <c r="AY10" s="116">
        <f t="shared" si="9"/>
        <v>0.21515258843303517</v>
      </c>
    </row>
    <row r="11" spans="1:74" x14ac:dyDescent="0.25">
      <c r="A11" s="23">
        <v>9</v>
      </c>
      <c r="B11" s="18" t="s">
        <v>8</v>
      </c>
      <c r="C11" s="46" t="s">
        <v>66</v>
      </c>
      <c r="D11" s="12">
        <v>8915.9681697612705</v>
      </c>
      <c r="E11" s="30">
        <f t="shared" si="0"/>
        <v>0.13846153846153827</v>
      </c>
      <c r="F11" s="71">
        <v>7154.78927203065</v>
      </c>
      <c r="G11" s="72">
        <f t="shared" si="0"/>
        <v>0.28888888888888875</v>
      </c>
      <c r="H11" s="2">
        <v>1761.1788977306201</v>
      </c>
      <c r="I11" s="30">
        <f t="shared" ref="I11" si="84">H11/H$14</f>
        <v>0.11428571428571417</v>
      </c>
      <c r="J11" s="71">
        <v>4072.72620100206</v>
      </c>
      <c r="K11" s="72">
        <f t="shared" ref="K11" si="85">J11/J$14</f>
        <v>0.31092436974789889</v>
      </c>
      <c r="L11" s="2">
        <v>5283.5366931918697</v>
      </c>
      <c r="M11" s="30">
        <f t="shared" ref="M11" si="86">L11/L$14</f>
        <v>0.42857142857142855</v>
      </c>
      <c r="N11" s="71">
        <v>3412.28411435308</v>
      </c>
      <c r="O11" s="72">
        <f t="shared" ref="O11" si="87">N11/N$14</f>
        <v>0.38271604938271597</v>
      </c>
      <c r="P11" s="2">
        <v>550.36840554081903</v>
      </c>
      <c r="Q11" s="30">
        <f t="shared" ref="Q11" si="88">P11/P$14</f>
        <v>6.3291139240506264E-2</v>
      </c>
      <c r="R11" s="71">
        <v>1430.9578544061301</v>
      </c>
      <c r="S11" s="72">
        <f t="shared" ref="S11" si="89">R11/R$14</f>
        <v>0.22807017543859623</v>
      </c>
      <c r="T11" s="2">
        <v>2201.4736221632802</v>
      </c>
      <c r="U11" s="30">
        <f t="shared" ref="U11" si="90">T11/T$14</f>
        <v>0.39215686274509837</v>
      </c>
      <c r="V11" s="71">
        <v>660.44208664898304</v>
      </c>
      <c r="W11" s="72">
        <f t="shared" ref="W11" si="91">V11/V$14</f>
        <v>0.17142857142857132</v>
      </c>
      <c r="X11" s="2">
        <v>550.36840554081903</v>
      </c>
      <c r="Y11" s="30">
        <f t="shared" ref="Y11" si="92">X11/X$14</f>
        <v>0.27777777777777768</v>
      </c>
      <c r="Z11" s="71">
        <v>660.44208664898304</v>
      </c>
      <c r="AA11" s="72">
        <f t="shared" ref="AA11" si="93">Z11/Z$14</f>
        <v>0.39999999999999986</v>
      </c>
      <c r="AB11" s="28">
        <f t="shared" si="2"/>
        <v>36657.332381534528</v>
      </c>
      <c r="AC11" s="38">
        <f t="shared" ref="AC11" si="94">AB11/AB$14</f>
        <v>0.21951448227701728</v>
      </c>
      <c r="AD11" s="85">
        <v>8035.3787208959602</v>
      </c>
      <c r="AE11" s="86">
        <f t="shared" ref="AE11" si="95">AD11/AD$14</f>
        <v>7.1850393700787454E-2</v>
      </c>
      <c r="AF11" s="2">
        <v>2861.9157088122602</v>
      </c>
      <c r="AG11" s="30">
        <f t="shared" ref="AG11" si="96">AF11/AF$14</f>
        <v>0.15116279069767441</v>
      </c>
      <c r="AH11" s="94">
        <v>770.51576775714705</v>
      </c>
      <c r="AI11" s="86">
        <f t="shared" ref="AI11" si="97">AH11/AH$14</f>
        <v>4.2424242424242344E-2</v>
      </c>
      <c r="AJ11" s="2">
        <v>2421.62098437961</v>
      </c>
      <c r="AK11" s="30">
        <f t="shared" ref="AK11" si="98">AJ11/AJ$14</f>
        <v>0.18965517241379343</v>
      </c>
      <c r="AL11" s="94">
        <v>880.58944886531106</v>
      </c>
      <c r="AM11" s="86">
        <f t="shared" ref="AM11" si="99">AL11/AL$14</f>
        <v>8.9887640449438241E-2</v>
      </c>
      <c r="AN11" s="2">
        <v>220.14736221632799</v>
      </c>
      <c r="AO11" s="30">
        <f t="shared" ref="AO11" si="100">AN11/AN$14</f>
        <v>5.4054054054054015E-2</v>
      </c>
      <c r="AP11" s="94">
        <v>330.22104332449197</v>
      </c>
      <c r="AQ11" s="86">
        <f t="shared" ref="AQ11" si="101">AP11/AP$14</f>
        <v>9.6774193548387191E-2</v>
      </c>
      <c r="AR11" s="28">
        <f t="shared" si="6"/>
        <v>15520.988070544849</v>
      </c>
      <c r="AS11" s="30">
        <f t="shared" ref="AS11" si="102">AR11/AR$14</f>
        <v>8.6716307076745464E-2</v>
      </c>
      <c r="AT11" s="105" t="s">
        <v>10</v>
      </c>
      <c r="AU11" s="106" t="s">
        <v>10</v>
      </c>
      <c r="AV11" s="36" t="s">
        <v>10</v>
      </c>
      <c r="AW11" s="37" t="s">
        <v>10</v>
      </c>
      <c r="AX11" s="115">
        <f>SUM(AB11,AR11,AT11,AV11)</f>
        <v>52178.320452079381</v>
      </c>
      <c r="AY11" s="116">
        <f t="shared" si="9"/>
        <v>0.13970211394490284</v>
      </c>
    </row>
    <row r="12" spans="1:74" x14ac:dyDescent="0.25">
      <c r="A12" s="23">
        <v>10</v>
      </c>
      <c r="B12" s="18" t="s">
        <v>17</v>
      </c>
      <c r="C12" s="49" t="s">
        <v>81</v>
      </c>
      <c r="D12" s="12">
        <v>1541.03153551429</v>
      </c>
      <c r="E12" s="30">
        <f t="shared" si="0"/>
        <v>2.393162393162384E-2</v>
      </c>
      <c r="F12" s="71">
        <v>3962.6525198938998</v>
      </c>
      <c r="G12" s="72">
        <f t="shared" si="0"/>
        <v>0.16</v>
      </c>
      <c r="H12" s="2">
        <v>550.36840554081903</v>
      </c>
      <c r="I12" s="30">
        <f t="shared" ref="I12" si="103">H12/H$14</f>
        <v>3.5714285714285698E-2</v>
      </c>
      <c r="J12" s="71">
        <v>990.66312997347495</v>
      </c>
      <c r="K12" s="72">
        <f t="shared" ref="K12" si="104">J12/J$14</f>
        <v>7.5630252100840331E-2</v>
      </c>
      <c r="L12" s="2">
        <v>660.44208664898304</v>
      </c>
      <c r="M12" s="30">
        <f t="shared" ref="M12" si="105">L12/L$14</f>
        <v>5.3571428571428513E-2</v>
      </c>
      <c r="N12" s="71">
        <v>1320.8841732979699</v>
      </c>
      <c r="O12" s="72">
        <f t="shared" ref="O12" si="106">N12/N$14</f>
        <v>0.1481481481481485</v>
      </c>
      <c r="P12" s="2">
        <v>330.22104332449197</v>
      </c>
      <c r="Q12" s="30">
        <f t="shared" ref="Q12" si="107">P12/P$14</f>
        <v>3.7974683544303826E-2</v>
      </c>
      <c r="R12" s="71">
        <v>1871.25257883879</v>
      </c>
      <c r="S12" s="72">
        <f t="shared" ref="S12" si="108">R12/R$14</f>
        <v>0.29824561403508809</v>
      </c>
      <c r="T12" s="2">
        <v>990.66312997347495</v>
      </c>
      <c r="U12" s="30">
        <f t="shared" ref="U12" si="109">T12/T$14</f>
        <v>0.17647058823529407</v>
      </c>
      <c r="V12" s="71">
        <v>440.29472443265502</v>
      </c>
      <c r="W12" s="72">
        <f t="shared" ref="W12" si="110">V12/V$14</f>
        <v>0.11428571428571412</v>
      </c>
      <c r="X12" s="2">
        <v>330.22104332449197</v>
      </c>
      <c r="Y12" s="30">
        <f t="shared" ref="Y12" si="111">X12/X$14</f>
        <v>0.16666666666666688</v>
      </c>
      <c r="Z12" s="71">
        <v>770.51576775714705</v>
      </c>
      <c r="AA12" s="72">
        <f t="shared" ref="AA12" si="112">Z12/Z$14</f>
        <v>0.46666666666666662</v>
      </c>
      <c r="AB12" s="28">
        <f t="shared" si="2"/>
        <v>13760.500777525724</v>
      </c>
      <c r="AC12" s="38">
        <f t="shared" ref="AC12" si="113">AB12/AB$14</f>
        <v>8.2401773610036075E-2</v>
      </c>
      <c r="AD12" s="85">
        <v>2861.9157088122602</v>
      </c>
      <c r="AE12" s="86">
        <f t="shared" ref="AE12" si="114">AD12/AD$14</f>
        <v>2.5590551181102383E-2</v>
      </c>
      <c r="AF12" s="2">
        <v>660.44208664898304</v>
      </c>
      <c r="AG12" s="30">
        <f t="shared" ref="AG12" si="115">AF12/AF$14</f>
        <v>3.4883720930232551E-2</v>
      </c>
      <c r="AH12" s="94">
        <v>660.44208664898304</v>
      </c>
      <c r="AI12" s="86">
        <f t="shared" ref="AI12" si="116">AH12/AH$14</f>
        <v>3.6363636363636286E-2</v>
      </c>
      <c r="AJ12" s="2">
        <v>110.073681108164</v>
      </c>
      <c r="AK12" s="30">
        <f t="shared" ref="AK12" si="117">AJ12/AJ$14</f>
        <v>8.6206896551724206E-3</v>
      </c>
      <c r="AL12" s="70" t="s">
        <v>10</v>
      </c>
      <c r="AM12" s="70" t="s">
        <v>10</v>
      </c>
      <c r="AN12" s="3" t="s">
        <v>10</v>
      </c>
      <c r="AO12" s="3" t="s">
        <v>10</v>
      </c>
      <c r="AP12" s="94">
        <v>110.073681108164</v>
      </c>
      <c r="AQ12" s="86">
        <f t="shared" ref="AQ12" si="118">AP12/AP$14</f>
        <v>3.2258064516129066E-2</v>
      </c>
      <c r="AR12" s="28">
        <f t="shared" si="6"/>
        <v>4403.052702924685</v>
      </c>
      <c r="AS12" s="30">
        <f t="shared" ref="AS12" si="119">AR12/AR$14</f>
        <v>2.4600010548716814E-2</v>
      </c>
      <c r="AT12" s="107">
        <v>5173.4630120837001</v>
      </c>
      <c r="AU12" s="108">
        <f t="shared" ref="AU12" si="120">AT12/AT$14</f>
        <v>1</v>
      </c>
      <c r="AV12" s="36" t="s">
        <v>10</v>
      </c>
      <c r="AW12" s="42" t="s">
        <v>10</v>
      </c>
      <c r="AX12" s="115">
        <f t="shared" si="8"/>
        <v>23337.016492534109</v>
      </c>
      <c r="AY12" s="116">
        <f t="shared" si="9"/>
        <v>6.2482473734820104E-2</v>
      </c>
    </row>
    <row r="13" spans="1:74" ht="30.75" thickBot="1" x14ac:dyDescent="0.3">
      <c r="A13" s="22">
        <v>11</v>
      </c>
      <c r="B13" s="19" t="s">
        <v>11</v>
      </c>
      <c r="C13" s="47"/>
      <c r="D13" s="13" t="s">
        <v>10</v>
      </c>
      <c r="E13" s="9" t="s">
        <v>10</v>
      </c>
      <c r="F13" s="73" t="s">
        <v>10</v>
      </c>
      <c r="G13" s="74" t="s">
        <v>10</v>
      </c>
      <c r="H13" s="7" t="s">
        <v>10</v>
      </c>
      <c r="I13" s="9" t="s">
        <v>10</v>
      </c>
      <c r="J13" s="73" t="s">
        <v>10</v>
      </c>
      <c r="K13" s="74" t="s">
        <v>10</v>
      </c>
      <c r="L13" s="7" t="s">
        <v>10</v>
      </c>
      <c r="M13" s="9" t="s">
        <v>10</v>
      </c>
      <c r="N13" s="73" t="s">
        <v>10</v>
      </c>
      <c r="O13" s="74" t="s">
        <v>10</v>
      </c>
      <c r="P13" s="7" t="s">
        <v>10</v>
      </c>
      <c r="Q13" s="9" t="s">
        <v>10</v>
      </c>
      <c r="R13" s="73" t="s">
        <v>10</v>
      </c>
      <c r="S13" s="74" t="s">
        <v>10</v>
      </c>
      <c r="T13" s="7" t="s">
        <v>10</v>
      </c>
      <c r="U13" s="9" t="s">
        <v>10</v>
      </c>
      <c r="V13" s="73" t="s">
        <v>10</v>
      </c>
      <c r="W13" s="74" t="s">
        <v>10</v>
      </c>
      <c r="X13" s="7" t="s">
        <v>10</v>
      </c>
      <c r="Y13" s="9" t="s">
        <v>10</v>
      </c>
      <c r="Z13" s="73" t="s">
        <v>10</v>
      </c>
      <c r="AA13" s="74" t="s">
        <v>10</v>
      </c>
      <c r="AB13" s="29">
        <f t="shared" si="2"/>
        <v>0</v>
      </c>
      <c r="AC13" s="39" t="s">
        <v>10</v>
      </c>
      <c r="AD13" s="87" t="s">
        <v>10</v>
      </c>
      <c r="AE13" s="74" t="s">
        <v>10</v>
      </c>
      <c r="AF13" s="7" t="s">
        <v>10</v>
      </c>
      <c r="AG13" s="9" t="s">
        <v>10</v>
      </c>
      <c r="AH13" s="73" t="s">
        <v>10</v>
      </c>
      <c r="AI13" s="74" t="s">
        <v>10</v>
      </c>
      <c r="AJ13" s="7" t="s">
        <v>10</v>
      </c>
      <c r="AK13" s="9" t="s">
        <v>10</v>
      </c>
      <c r="AL13" s="73" t="s">
        <v>10</v>
      </c>
      <c r="AM13" s="74" t="s">
        <v>10</v>
      </c>
      <c r="AN13" s="7" t="s">
        <v>10</v>
      </c>
      <c r="AO13" s="9" t="s">
        <v>10</v>
      </c>
      <c r="AP13" s="97" t="s">
        <v>10</v>
      </c>
      <c r="AQ13" s="74" t="s">
        <v>10</v>
      </c>
      <c r="AR13" s="29">
        <f t="shared" si="6"/>
        <v>0</v>
      </c>
      <c r="AS13" s="9" t="s">
        <v>10</v>
      </c>
      <c r="AT13" s="109" t="s">
        <v>10</v>
      </c>
      <c r="AU13" s="110" t="s">
        <v>10</v>
      </c>
      <c r="AV13" s="40">
        <v>22344.957264957298</v>
      </c>
      <c r="AW13" s="41">
        <f>AV13/AV$14</f>
        <v>1</v>
      </c>
      <c r="AX13" s="117">
        <f>SUM(AB13,AR13,AT13,AV13)</f>
        <v>22344.957264957298</v>
      </c>
      <c r="AY13" s="118">
        <f>AX13/AX$14</f>
        <v>5.9826336663901705E-2</v>
      </c>
    </row>
    <row r="14" spans="1:74" s="1" customFormat="1" ht="15.75" thickBot="1" x14ac:dyDescent="0.3">
      <c r="A14" s="23">
        <v>12</v>
      </c>
      <c r="B14" s="10" t="s">
        <v>9</v>
      </c>
      <c r="C14" s="48"/>
      <c r="D14" s="14">
        <f>SUM(D3:D13)</f>
        <v>64393.103448275935</v>
      </c>
      <c r="E14" s="31">
        <f>SUM(E3:E13)</f>
        <v>1</v>
      </c>
      <c r="F14" s="75">
        <f t="shared" ref="F14:AP14" si="121">SUM(F3:F13)</f>
        <v>24766.578249336875</v>
      </c>
      <c r="G14" s="76">
        <f>SUM(G3:G13)</f>
        <v>1</v>
      </c>
      <c r="H14" s="8">
        <f t="shared" si="121"/>
        <v>15410.31535514294</v>
      </c>
      <c r="I14" s="31">
        <f>SUM(I3:I13)</f>
        <v>0.99999999999999978</v>
      </c>
      <c r="J14" s="75">
        <f t="shared" si="121"/>
        <v>13098.768051871502</v>
      </c>
      <c r="K14" s="76">
        <f>SUM(K3:K13)</f>
        <v>1</v>
      </c>
      <c r="L14" s="8">
        <f t="shared" si="121"/>
        <v>12328.252284114364</v>
      </c>
      <c r="M14" s="31">
        <f>SUM(M3:M13)</f>
        <v>0.99999999999999989</v>
      </c>
      <c r="N14" s="75">
        <f t="shared" si="121"/>
        <v>8915.9681697612759</v>
      </c>
      <c r="O14" s="76">
        <f>SUM(O3:O13)</f>
        <v>0.99999999999999989</v>
      </c>
      <c r="P14" s="8">
        <f t="shared" si="121"/>
        <v>8695.8208075449493</v>
      </c>
      <c r="Q14" s="31">
        <f>SUM(Q3:Q13)</f>
        <v>0.99999999999999978</v>
      </c>
      <c r="R14" s="75">
        <f t="shared" si="121"/>
        <v>6274.199823165347</v>
      </c>
      <c r="S14" s="76">
        <f>SUM(S3:S13)</f>
        <v>0.99999999999999989</v>
      </c>
      <c r="T14" s="8">
        <f t="shared" si="121"/>
        <v>5613.7577365163597</v>
      </c>
      <c r="U14" s="31">
        <f>SUM(U3:U13)</f>
        <v>0.99999999999999989</v>
      </c>
      <c r="V14" s="75">
        <f t="shared" si="121"/>
        <v>3852.5788387857369</v>
      </c>
      <c r="W14" s="76">
        <f>SUM(W3:W13)</f>
        <v>1</v>
      </c>
      <c r="X14" s="8">
        <f t="shared" si="121"/>
        <v>1981.3262599469492</v>
      </c>
      <c r="Y14" s="31">
        <f>SUM(Y3:Y13)</f>
        <v>0.99999999999999989</v>
      </c>
      <c r="Z14" s="75">
        <f>SUM(Z3:Z13)</f>
        <v>1651.1052166224581</v>
      </c>
      <c r="AA14" s="76">
        <f>SUM(AA3:AA13)</f>
        <v>1</v>
      </c>
      <c r="AB14" s="14">
        <f>SUM(AB3:AB13)</f>
        <v>166992.77424108467</v>
      </c>
      <c r="AC14" s="31">
        <f>SUM(AC3:AC13)</f>
        <v>1</v>
      </c>
      <c r="AD14" s="88">
        <f t="shared" si="121"/>
        <v>111834.86000589438</v>
      </c>
      <c r="AE14" s="76">
        <f>SUM(AE3:AE13)</f>
        <v>1</v>
      </c>
      <c r="AF14" s="8">
        <f t="shared" si="121"/>
        <v>18932.673150604183</v>
      </c>
      <c r="AG14" s="31">
        <f>SUM(AG3:AG13)</f>
        <v>1.0000000000000002</v>
      </c>
      <c r="AH14" s="75">
        <f t="shared" si="121"/>
        <v>18162.157382847072</v>
      </c>
      <c r="AI14" s="76">
        <f>SUM(AI3:AI13)</f>
        <v>0.99999999999999989</v>
      </c>
      <c r="AJ14" s="8">
        <f t="shared" si="121"/>
        <v>12768.547008547013</v>
      </c>
      <c r="AK14" s="31">
        <f>SUM(AK3:AK13)</f>
        <v>1</v>
      </c>
      <c r="AL14" s="75">
        <f t="shared" si="121"/>
        <v>9796.5576186265807</v>
      </c>
      <c r="AM14" s="76">
        <f>SUM(AM3:AM13)</f>
        <v>1</v>
      </c>
      <c r="AN14" s="8">
        <f t="shared" si="121"/>
        <v>4072.7262010020709</v>
      </c>
      <c r="AO14" s="31">
        <f>SUM(AO3:AO13)</f>
        <v>1</v>
      </c>
      <c r="AP14" s="98">
        <f t="shared" si="121"/>
        <v>3412.2841143530804</v>
      </c>
      <c r="AQ14" s="76">
        <f t="shared" ref="AQ14:AW14" si="122">SUM(AQ3:AQ13)</f>
        <v>1.0000000000000002</v>
      </c>
      <c r="AR14" s="14">
        <f t="shared" si="122"/>
        <v>178985.80548187435</v>
      </c>
      <c r="AS14" s="31">
        <f t="shared" si="122"/>
        <v>1.0000000000000002</v>
      </c>
      <c r="AT14" s="88">
        <f t="shared" si="122"/>
        <v>5173.4630120837001</v>
      </c>
      <c r="AU14" s="76">
        <f t="shared" si="122"/>
        <v>1</v>
      </c>
      <c r="AV14" s="8">
        <f t="shared" si="122"/>
        <v>22344.957264957298</v>
      </c>
      <c r="AW14" s="32">
        <f t="shared" si="122"/>
        <v>1</v>
      </c>
      <c r="AX14" s="119">
        <f>SUM(AB14,AR14,AT14,AV14)</f>
        <v>373497.00000000006</v>
      </c>
      <c r="AY14" s="120">
        <f>SUM(AY3:AY13)</f>
        <v>1</v>
      </c>
    </row>
    <row r="15" spans="1:74" ht="30.75" thickBot="1" x14ac:dyDescent="0.3">
      <c r="A15" s="23">
        <v>13</v>
      </c>
      <c r="B15" s="63" t="s">
        <v>79</v>
      </c>
      <c r="C15" s="64" t="s">
        <v>77</v>
      </c>
      <c r="D15" s="27">
        <v>74</v>
      </c>
      <c r="E15" s="58" t="s">
        <v>10</v>
      </c>
      <c r="F15" s="77">
        <v>38</v>
      </c>
      <c r="G15" s="77" t="s">
        <v>10</v>
      </c>
      <c r="H15" s="59">
        <v>88</v>
      </c>
      <c r="I15" s="59" t="s">
        <v>10</v>
      </c>
      <c r="J15" s="77">
        <v>39</v>
      </c>
      <c r="K15" s="77" t="s">
        <v>10</v>
      </c>
      <c r="L15" s="59">
        <v>36</v>
      </c>
      <c r="M15" s="59" t="s">
        <v>10</v>
      </c>
      <c r="N15" s="77">
        <v>36</v>
      </c>
      <c r="O15" s="77" t="s">
        <v>10</v>
      </c>
      <c r="P15" s="59">
        <v>72</v>
      </c>
      <c r="Q15" s="59" t="s">
        <v>10</v>
      </c>
      <c r="R15" s="77">
        <v>34</v>
      </c>
      <c r="S15" s="77" t="s">
        <v>10</v>
      </c>
      <c r="T15" s="59">
        <v>43</v>
      </c>
      <c r="U15" s="59" t="s">
        <v>10</v>
      </c>
      <c r="V15" s="77">
        <v>45</v>
      </c>
      <c r="W15" s="77" t="s">
        <v>10</v>
      </c>
      <c r="X15" s="59">
        <v>40</v>
      </c>
      <c r="Y15" s="60" t="s">
        <v>10</v>
      </c>
      <c r="Z15" s="77">
        <v>27</v>
      </c>
      <c r="AA15" s="79" t="s">
        <v>10</v>
      </c>
      <c r="AB15" s="27">
        <v>58</v>
      </c>
      <c r="AC15" s="62" t="s">
        <v>10</v>
      </c>
      <c r="AD15" s="89">
        <v>73</v>
      </c>
      <c r="AE15" s="90" t="s">
        <v>10</v>
      </c>
      <c r="AF15" s="59">
        <v>59</v>
      </c>
      <c r="AG15" s="59" t="s">
        <v>10</v>
      </c>
      <c r="AH15" s="77">
        <v>62</v>
      </c>
      <c r="AI15" s="77" t="s">
        <v>10</v>
      </c>
      <c r="AJ15" s="59">
        <v>50</v>
      </c>
      <c r="AK15" s="59" t="s">
        <v>10</v>
      </c>
      <c r="AL15" s="77">
        <v>58</v>
      </c>
      <c r="AM15" s="77" t="s">
        <v>10</v>
      </c>
      <c r="AN15" s="59">
        <v>66</v>
      </c>
      <c r="AO15" s="60" t="s">
        <v>10</v>
      </c>
      <c r="AP15" s="99">
        <v>58</v>
      </c>
      <c r="AQ15" s="100" t="s">
        <v>10</v>
      </c>
      <c r="AR15" s="27">
        <v>67</v>
      </c>
      <c r="AS15" s="62" t="s">
        <v>10</v>
      </c>
      <c r="AT15" s="89">
        <v>3</v>
      </c>
      <c r="AU15" s="111" t="s">
        <v>10</v>
      </c>
      <c r="AV15" s="59" t="s">
        <v>10</v>
      </c>
      <c r="AW15" s="61" t="s">
        <v>10</v>
      </c>
      <c r="AX15" s="89">
        <v>62</v>
      </c>
      <c r="AY15" s="121" t="s">
        <v>10</v>
      </c>
      <c r="AZ15" s="1"/>
      <c r="BA15" s="1"/>
      <c r="BN15" s="4"/>
      <c r="BO15" s="4"/>
      <c r="BP15" s="1"/>
      <c r="BQ15" s="1"/>
      <c r="BV15" s="1"/>
    </row>
    <row r="16" spans="1:74" ht="15.75" thickBot="1" x14ac:dyDescent="0.3">
      <c r="A16" s="22">
        <v>14</v>
      </c>
      <c r="B16" s="63" t="s">
        <v>79</v>
      </c>
      <c r="C16" s="65" t="s">
        <v>78</v>
      </c>
      <c r="D16" s="52">
        <v>77</v>
      </c>
      <c r="E16" s="53" t="s">
        <v>10</v>
      </c>
      <c r="F16" s="78">
        <v>42</v>
      </c>
      <c r="G16" s="78" t="s">
        <v>10</v>
      </c>
      <c r="H16" s="54">
        <v>92</v>
      </c>
      <c r="I16" s="54" t="s">
        <v>10</v>
      </c>
      <c r="J16" s="78">
        <v>43</v>
      </c>
      <c r="K16" s="78" t="s">
        <v>10</v>
      </c>
      <c r="L16" s="54">
        <v>40</v>
      </c>
      <c r="M16" s="54" t="s">
        <v>10</v>
      </c>
      <c r="N16" s="78">
        <v>40</v>
      </c>
      <c r="O16" s="78" t="s">
        <v>10</v>
      </c>
      <c r="P16" s="54">
        <v>76</v>
      </c>
      <c r="Q16" s="54" t="s">
        <v>10</v>
      </c>
      <c r="R16" s="78">
        <v>38</v>
      </c>
      <c r="S16" s="78" t="s">
        <v>10</v>
      </c>
      <c r="T16" s="54">
        <v>47</v>
      </c>
      <c r="U16" s="54" t="s">
        <v>10</v>
      </c>
      <c r="V16" s="78">
        <v>49</v>
      </c>
      <c r="W16" s="78" t="s">
        <v>10</v>
      </c>
      <c r="X16" s="54">
        <v>44</v>
      </c>
      <c r="Y16" s="55" t="s">
        <v>10</v>
      </c>
      <c r="Z16" s="78">
        <v>31</v>
      </c>
      <c r="AA16" s="80" t="s">
        <v>10</v>
      </c>
      <c r="AB16" s="52">
        <v>62</v>
      </c>
      <c r="AC16" s="57" t="s">
        <v>10</v>
      </c>
      <c r="AD16" s="91">
        <v>77</v>
      </c>
      <c r="AE16" s="92" t="s">
        <v>10</v>
      </c>
      <c r="AF16" s="54">
        <v>63</v>
      </c>
      <c r="AG16" s="54" t="s">
        <v>10</v>
      </c>
      <c r="AH16" s="78">
        <v>66</v>
      </c>
      <c r="AI16" s="78" t="s">
        <v>10</v>
      </c>
      <c r="AJ16" s="54">
        <v>54</v>
      </c>
      <c r="AK16" s="54" t="s">
        <v>10</v>
      </c>
      <c r="AL16" s="78">
        <v>62</v>
      </c>
      <c r="AM16" s="78" t="s">
        <v>10</v>
      </c>
      <c r="AN16" s="54">
        <v>70</v>
      </c>
      <c r="AO16" s="55" t="s">
        <v>10</v>
      </c>
      <c r="AP16" s="101">
        <v>62</v>
      </c>
      <c r="AQ16" s="102" t="s">
        <v>10</v>
      </c>
      <c r="AR16" s="52">
        <v>71</v>
      </c>
      <c r="AS16" s="57" t="s">
        <v>10</v>
      </c>
      <c r="AT16" s="91">
        <v>7</v>
      </c>
      <c r="AU16" s="112" t="s">
        <v>10</v>
      </c>
      <c r="AV16" s="54" t="s">
        <v>10</v>
      </c>
      <c r="AW16" s="56" t="s">
        <v>10</v>
      </c>
      <c r="AX16" s="91">
        <v>66</v>
      </c>
      <c r="AY16" s="122" t="s">
        <v>10</v>
      </c>
    </row>
    <row r="17" spans="1:22" ht="17.25" x14ac:dyDescent="0.25">
      <c r="A17" s="23">
        <v>15</v>
      </c>
      <c r="B17" s="15" t="s">
        <v>15</v>
      </c>
      <c r="C17" s="15"/>
    </row>
    <row r="18" spans="1:22" x14ac:dyDescent="0.25">
      <c r="A18" s="23">
        <v>16</v>
      </c>
      <c r="B18" s="16"/>
      <c r="C18" s="16"/>
    </row>
    <row r="19" spans="1:22" x14ac:dyDescent="0.25">
      <c r="A19" s="22">
        <v>17</v>
      </c>
      <c r="B19" s="66" t="s">
        <v>80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</row>
    <row r="20" spans="1:22" x14ac:dyDescent="0.25">
      <c r="A20" s="23">
        <v>18</v>
      </c>
    </row>
    <row r="21" spans="1:22" x14ac:dyDescent="0.25">
      <c r="A21" s="23">
        <v>19</v>
      </c>
      <c r="B21" t="s">
        <v>12</v>
      </c>
    </row>
    <row r="22" spans="1:22" x14ac:dyDescent="0.25">
      <c r="A22" s="22">
        <v>20</v>
      </c>
      <c r="B22" t="s">
        <v>13</v>
      </c>
    </row>
    <row r="23" spans="1:22" x14ac:dyDescent="0.25">
      <c r="A23" s="23">
        <v>21</v>
      </c>
      <c r="B23" t="s">
        <v>14</v>
      </c>
    </row>
    <row r="24" spans="1:22" x14ac:dyDescent="0.25">
      <c r="A24" s="23">
        <v>22</v>
      </c>
      <c r="B24" t="s">
        <v>67</v>
      </c>
    </row>
    <row r="25" spans="1:22" x14ac:dyDescent="0.25">
      <c r="A25" s="22">
        <v>23</v>
      </c>
      <c r="B25" t="s">
        <v>68</v>
      </c>
    </row>
  </sheetData>
  <autoFilter ref="A2:AY2"/>
  <mergeCells count="1">
    <mergeCell ref="B1:A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2018-09-04T09:28:14Z</dcterms:created>
  <dcterms:modified xsi:type="dcterms:W3CDTF">2018-09-07T09:38:13Z</dcterms:modified>
</cp:coreProperties>
</file>