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SI\Originals_more_recent\Tabular_data\Info_level_B\Topic_Felling\Slovenian_Forest_Service\"/>
    </mc:Choice>
  </mc:AlternateContent>
  <bookViews>
    <workbookView xWindow="0" yWindow="0" windowWidth="25125" windowHeight="11700"/>
  </bookViews>
  <sheets>
    <sheet name="tabula-SFS_2017_Annual-Report_S" sheetId="1" r:id="rId1"/>
  </sheets>
  <calcPr calcId="162913" iterateDelta="1E-4"/>
</workbook>
</file>

<file path=xl/calcChain.xml><?xml version="1.0" encoding="utf-8"?>
<calcChain xmlns="http://schemas.openxmlformats.org/spreadsheetml/2006/main">
  <c r="V31" i="1" l="1"/>
  <c r="T31" i="1"/>
  <c r="R31" i="1"/>
  <c r="P31" i="1"/>
  <c r="N31" i="1"/>
  <c r="L31" i="1"/>
  <c r="J31" i="1"/>
  <c r="H31" i="1"/>
  <c r="F31" i="1"/>
  <c r="X31" i="1" s="1"/>
  <c r="D31" i="1"/>
  <c r="B31" i="1"/>
  <c r="V29" i="1"/>
  <c r="T29" i="1"/>
  <c r="R29" i="1"/>
  <c r="P29" i="1"/>
  <c r="N29" i="1"/>
  <c r="L29" i="1"/>
  <c r="J29" i="1"/>
  <c r="H29" i="1"/>
  <c r="F29" i="1"/>
  <c r="X29" i="1" s="1"/>
  <c r="D29" i="1"/>
  <c r="B29" i="1"/>
  <c r="V27" i="1"/>
  <c r="T27" i="1"/>
  <c r="R27" i="1"/>
  <c r="P27" i="1"/>
  <c r="N27" i="1"/>
  <c r="L27" i="1"/>
  <c r="J27" i="1"/>
  <c r="H27" i="1"/>
  <c r="F27" i="1"/>
  <c r="X27" i="1" s="1"/>
  <c r="D27" i="1"/>
  <c r="B27" i="1"/>
  <c r="V25" i="1"/>
  <c r="T25" i="1"/>
  <c r="R25" i="1"/>
  <c r="P25" i="1"/>
  <c r="N25" i="1"/>
  <c r="L25" i="1"/>
  <c r="J25" i="1"/>
  <c r="H25" i="1"/>
  <c r="F25" i="1"/>
  <c r="X25" i="1" s="1"/>
  <c r="D25" i="1"/>
  <c r="B25" i="1"/>
  <c r="V23" i="1"/>
  <c r="T23" i="1"/>
  <c r="R23" i="1"/>
  <c r="P23" i="1"/>
  <c r="N23" i="1"/>
  <c r="F23" i="1"/>
  <c r="X23" i="1" s="1"/>
  <c r="D23" i="1"/>
  <c r="B23" i="1"/>
  <c r="V21" i="1"/>
  <c r="T21" i="1"/>
  <c r="R21" i="1"/>
  <c r="P21" i="1"/>
  <c r="N21" i="1"/>
  <c r="L21" i="1"/>
  <c r="J21" i="1"/>
  <c r="H21" i="1"/>
  <c r="F21" i="1"/>
  <c r="X21" i="1" s="1"/>
  <c r="D21" i="1"/>
  <c r="B21" i="1"/>
  <c r="V19" i="1"/>
  <c r="T19" i="1"/>
  <c r="R19" i="1"/>
  <c r="P19" i="1"/>
  <c r="N19" i="1"/>
  <c r="L19" i="1"/>
  <c r="J19" i="1"/>
  <c r="H19" i="1"/>
  <c r="F19" i="1"/>
  <c r="X19" i="1" s="1"/>
  <c r="D19" i="1"/>
  <c r="B19" i="1"/>
  <c r="V17" i="1"/>
  <c r="T17" i="1"/>
  <c r="R17" i="1"/>
  <c r="P17" i="1"/>
  <c r="N17" i="1"/>
  <c r="L17" i="1"/>
  <c r="J17" i="1"/>
  <c r="H17" i="1"/>
  <c r="F17" i="1"/>
  <c r="X17" i="1" s="1"/>
  <c r="D17" i="1"/>
  <c r="B17" i="1"/>
  <c r="V15" i="1"/>
  <c r="T15" i="1"/>
  <c r="R15" i="1"/>
  <c r="P15" i="1"/>
  <c r="N15" i="1"/>
  <c r="L15" i="1"/>
  <c r="J15" i="1"/>
  <c r="H15" i="1"/>
  <c r="F15" i="1"/>
  <c r="X15" i="1" s="1"/>
  <c r="D15" i="1"/>
  <c r="B15" i="1"/>
  <c r="V13" i="1"/>
  <c r="T13" i="1"/>
  <c r="R13" i="1"/>
  <c r="P13" i="1"/>
  <c r="N13" i="1"/>
  <c r="L13" i="1"/>
  <c r="X13" i="1" s="1"/>
  <c r="J13" i="1"/>
  <c r="H13" i="1"/>
  <c r="F13" i="1"/>
  <c r="D13" i="1"/>
  <c r="B13" i="1"/>
  <c r="V11" i="1"/>
  <c r="T11" i="1"/>
  <c r="R11" i="1"/>
  <c r="P11" i="1"/>
  <c r="N11" i="1"/>
  <c r="L11" i="1"/>
  <c r="J11" i="1"/>
  <c r="H11" i="1"/>
  <c r="F11" i="1"/>
  <c r="X11" i="1" s="1"/>
  <c r="D11" i="1"/>
  <c r="B11" i="1"/>
  <c r="B32" i="1" s="1"/>
  <c r="C20" i="1" s="1"/>
  <c r="V9" i="1"/>
  <c r="T9" i="1"/>
  <c r="R9" i="1"/>
  <c r="P9" i="1"/>
  <c r="N9" i="1"/>
  <c r="L9" i="1"/>
  <c r="J9" i="1"/>
  <c r="H9" i="1"/>
  <c r="F9" i="1"/>
  <c r="X9" i="1" s="1"/>
  <c r="D9" i="1"/>
  <c r="B9" i="1"/>
  <c r="V7" i="1"/>
  <c r="T7" i="1"/>
  <c r="R7" i="1"/>
  <c r="P7" i="1"/>
  <c r="N7" i="1"/>
  <c r="L7" i="1"/>
  <c r="J7" i="1"/>
  <c r="H7" i="1"/>
  <c r="F7" i="1"/>
  <c r="X7" i="1" s="1"/>
  <c r="D7" i="1"/>
  <c r="B7" i="1"/>
  <c r="X5" i="1"/>
  <c r="V5" i="1"/>
  <c r="V32" i="1" s="1"/>
  <c r="T5" i="1"/>
  <c r="T32" i="1" s="1"/>
  <c r="R5" i="1"/>
  <c r="P5" i="1"/>
  <c r="N5" i="1"/>
  <c r="L5" i="1"/>
  <c r="J5" i="1"/>
  <c r="H5" i="1"/>
  <c r="F5" i="1"/>
  <c r="D5" i="1"/>
  <c r="D32" i="1" s="1"/>
  <c r="B5" i="1"/>
  <c r="X4" i="1"/>
  <c r="X6" i="1"/>
  <c r="X8" i="1"/>
  <c r="X10" i="1"/>
  <c r="X12" i="1"/>
  <c r="X14" i="1"/>
  <c r="X16" i="1"/>
  <c r="X18" i="1"/>
  <c r="X20" i="1"/>
  <c r="X22" i="1"/>
  <c r="X24" i="1"/>
  <c r="X26" i="1"/>
  <c r="X28" i="1"/>
  <c r="X30" i="1"/>
  <c r="R4" i="1"/>
  <c r="L4" i="1"/>
  <c r="F4" i="1"/>
  <c r="P32" i="1" l="1"/>
  <c r="Q18" i="1" s="1"/>
  <c r="H32" i="1"/>
  <c r="I24" i="1" s="1"/>
  <c r="R32" i="1"/>
  <c r="S20" i="1" s="1"/>
  <c r="J32" i="1"/>
  <c r="K28" i="1" s="1"/>
  <c r="N32" i="1"/>
  <c r="O26" i="1" s="1"/>
  <c r="Q4" i="1"/>
  <c r="L32" i="1"/>
  <c r="Q20" i="1"/>
  <c r="W20" i="1"/>
  <c r="W16" i="1"/>
  <c r="W30" i="1"/>
  <c r="W14" i="1"/>
  <c r="W12" i="1"/>
  <c r="W26" i="1"/>
  <c r="W4" i="1"/>
  <c r="W10" i="1"/>
  <c r="W28" i="1"/>
  <c r="W24" i="1"/>
  <c r="W8" i="1"/>
  <c r="W22" i="1"/>
  <c r="W6" i="1"/>
  <c r="W18" i="1"/>
  <c r="U26" i="1"/>
  <c r="U10" i="1"/>
  <c r="U24" i="1"/>
  <c r="U8" i="1"/>
  <c r="U20" i="1"/>
  <c r="U4" i="1"/>
  <c r="U30" i="1"/>
  <c r="U28" i="1"/>
  <c r="U22" i="1"/>
  <c r="U6" i="1"/>
  <c r="U18" i="1"/>
  <c r="U16" i="1"/>
  <c r="U14" i="1"/>
  <c r="U12" i="1"/>
  <c r="S8" i="1"/>
  <c r="Q24" i="1"/>
  <c r="Q6" i="1"/>
  <c r="Q22" i="1"/>
  <c r="Q8" i="1"/>
  <c r="Q10" i="1"/>
  <c r="Q26" i="1"/>
  <c r="Q14" i="1"/>
  <c r="Q12" i="1"/>
  <c r="Q28" i="1"/>
  <c r="Q30" i="1"/>
  <c r="Q16" i="1"/>
  <c r="I26" i="1"/>
  <c r="I10" i="1"/>
  <c r="I20" i="1"/>
  <c r="I18" i="1"/>
  <c r="I16" i="1"/>
  <c r="I30" i="1"/>
  <c r="F32" i="1"/>
  <c r="G22" i="1" s="1"/>
  <c r="E18" i="1"/>
  <c r="E20" i="1"/>
  <c r="E4" i="1"/>
  <c r="C30" i="1"/>
  <c r="C18" i="1"/>
  <c r="C14" i="1"/>
  <c r="C4" i="1"/>
  <c r="C16" i="1"/>
  <c r="E6" i="1"/>
  <c r="E22" i="1"/>
  <c r="C28" i="1"/>
  <c r="C12" i="1"/>
  <c r="E10" i="1"/>
  <c r="E26" i="1"/>
  <c r="C26" i="1"/>
  <c r="C10" i="1"/>
  <c r="E12" i="1"/>
  <c r="E28" i="1"/>
  <c r="E24" i="1"/>
  <c r="C24" i="1"/>
  <c r="C8" i="1"/>
  <c r="E14" i="1"/>
  <c r="E30" i="1"/>
  <c r="E8" i="1"/>
  <c r="C22" i="1"/>
  <c r="C6" i="1"/>
  <c r="E16" i="1"/>
  <c r="K18" i="1"/>
  <c r="K6" i="1"/>
  <c r="K24" i="1"/>
  <c r="K8" i="1"/>
  <c r="M14" i="1"/>
  <c r="K10" i="1"/>
  <c r="K20" i="1"/>
  <c r="K12" i="1"/>
  <c r="K30" i="1"/>
  <c r="M8" i="1" l="1"/>
  <c r="M4" i="1"/>
  <c r="M28" i="1"/>
  <c r="M18" i="1"/>
  <c r="K14" i="1"/>
  <c r="J33" i="1"/>
  <c r="K4" i="1"/>
  <c r="K32" i="1" s="1"/>
  <c r="K26" i="1"/>
  <c r="K16" i="1"/>
  <c r="I6" i="1"/>
  <c r="I12" i="1"/>
  <c r="I8" i="1"/>
  <c r="I14" i="1"/>
  <c r="I28" i="1"/>
  <c r="I4" i="1"/>
  <c r="I32" i="1" s="1"/>
  <c r="O24" i="1"/>
  <c r="O8" i="1"/>
  <c r="O22" i="1"/>
  <c r="O18" i="1"/>
  <c r="O12" i="1"/>
  <c r="O6" i="1"/>
  <c r="M16" i="1"/>
  <c r="M12" i="1"/>
  <c r="M26" i="1"/>
  <c r="O16" i="1"/>
  <c r="M20" i="1"/>
  <c r="O30" i="1"/>
  <c r="M30" i="1"/>
  <c r="M10" i="1"/>
  <c r="O10" i="1"/>
  <c r="O14" i="1"/>
  <c r="M24" i="1"/>
  <c r="O20" i="1"/>
  <c r="S10" i="1"/>
  <c r="S26" i="1"/>
  <c r="S28" i="1"/>
  <c r="S18" i="1"/>
  <c r="S14" i="1"/>
  <c r="S4" i="1"/>
  <c r="S30" i="1"/>
  <c r="S6" i="1"/>
  <c r="S24" i="1"/>
  <c r="S12" i="1"/>
  <c r="S16" i="1"/>
  <c r="S22" i="1"/>
  <c r="G12" i="1"/>
  <c r="G30" i="1"/>
  <c r="O4" i="1"/>
  <c r="O28" i="1"/>
  <c r="G18" i="1"/>
  <c r="G8" i="1"/>
  <c r="G24" i="1"/>
  <c r="G10" i="1"/>
  <c r="G28" i="1"/>
  <c r="G16" i="1"/>
  <c r="G4" i="1"/>
  <c r="G26" i="1"/>
  <c r="X32" i="1"/>
  <c r="H33" i="1" s="1"/>
  <c r="G20" i="1"/>
  <c r="M6" i="1"/>
  <c r="G6" i="1"/>
  <c r="G14" i="1"/>
  <c r="W32" i="1"/>
  <c r="U32" i="1"/>
  <c r="Q32" i="1"/>
  <c r="C32" i="1"/>
  <c r="E32" i="1"/>
  <c r="Y30" i="1" l="1"/>
  <c r="B33" i="1"/>
  <c r="T33" i="1"/>
  <c r="R33" i="1"/>
  <c r="P33" i="1"/>
  <c r="N33" i="1"/>
  <c r="F33" i="1"/>
  <c r="X33" i="1" s="1"/>
  <c r="D33" i="1"/>
  <c r="V33" i="1"/>
  <c r="M32" i="1"/>
  <c r="L33" i="1"/>
  <c r="S32" i="1"/>
  <c r="Y14" i="1"/>
  <c r="Y18" i="1"/>
  <c r="O32" i="1"/>
  <c r="Y26" i="1"/>
  <c r="Y28" i="1"/>
  <c r="Y4" i="1"/>
  <c r="Y20" i="1"/>
  <c r="Y24" i="1"/>
  <c r="Y16" i="1"/>
  <c r="Y10" i="1"/>
  <c r="Y8" i="1"/>
  <c r="G32" i="1"/>
  <c r="Y22" i="1"/>
  <c r="Y12" i="1"/>
  <c r="Y6" i="1"/>
  <c r="Y32" i="1" l="1"/>
</calcChain>
</file>

<file path=xl/sharedStrings.xml><?xml version="1.0" encoding="utf-8"?>
<sst xmlns="http://schemas.openxmlformats.org/spreadsheetml/2006/main" count="73" uniqueCount="33">
  <si>
    <t>Tolmin</t>
  </si>
  <si>
    <t>Bled</t>
  </si>
  <si>
    <t>Kranj</t>
  </si>
  <si>
    <t>Ljubljana</t>
  </si>
  <si>
    <t>Postojna</t>
  </si>
  <si>
    <t>Novo mesto</t>
  </si>
  <si>
    <t>Celje</t>
  </si>
  <si>
    <t>Nazarje</t>
  </si>
  <si>
    <t>Maribor</t>
  </si>
  <si>
    <t>SKUPAJ</t>
  </si>
  <si>
    <t>Kočevje</t>
  </si>
  <si>
    <t>Brežice</t>
  </si>
  <si>
    <t>Slovenj Gradec</t>
  </si>
  <si>
    <t>Murska Sobota</t>
  </si>
  <si>
    <t>Sežana</t>
  </si>
  <si>
    <t xml:space="preserve"> -- </t>
  </si>
  <si>
    <r>
      <t xml:space="preserve">DRŽAVNI GOZDOVI /
</t>
    </r>
    <r>
      <rPr>
        <i/>
        <sz val="11"/>
        <color theme="1"/>
        <rFont val="Calibri"/>
        <family val="2"/>
        <scheme val="minor"/>
      </rPr>
      <t>STATE FORESTS</t>
    </r>
    <r>
      <rPr>
        <sz val="11"/>
        <color theme="1"/>
        <rFont val="Calibri"/>
        <family val="2"/>
        <scheme val="minor"/>
      </rPr>
      <t xml:space="preserve"> (in m3)</t>
    </r>
  </si>
  <si>
    <r>
      <t xml:space="preserve">GOZDOVI LOKALNIH SKUPNOSTI /
</t>
    </r>
    <r>
      <rPr>
        <i/>
        <sz val="11"/>
        <color theme="1"/>
        <rFont val="Calibri"/>
        <family val="2"/>
        <scheme val="minor"/>
      </rPr>
      <t xml:space="preserve">FORESTS OF LOCAL COMMUNITIES </t>
    </r>
    <r>
      <rPr>
        <sz val="11"/>
        <color theme="1"/>
        <rFont val="Calibri"/>
        <family val="2"/>
        <scheme val="minor"/>
      </rPr>
      <t>(in m3)</t>
    </r>
  </si>
  <si>
    <r>
      <t xml:space="preserve">ZASEBNI GOZDOVI /
</t>
    </r>
    <r>
      <rPr>
        <i/>
        <sz val="11"/>
        <color theme="1"/>
        <rFont val="Calibri"/>
        <family val="2"/>
        <scheme val="minor"/>
      </rPr>
      <t>PRIVATE FORESTS</t>
    </r>
    <r>
      <rPr>
        <sz val="11"/>
        <color theme="1"/>
        <rFont val="Calibri"/>
        <family val="2"/>
        <scheme val="minor"/>
      </rPr>
      <t xml:space="preserve"> (in m3)</t>
    </r>
  </si>
  <si>
    <r>
      <t xml:space="preserve">VSI GOZDOVI /
</t>
    </r>
    <r>
      <rPr>
        <i/>
        <sz val="11"/>
        <color theme="1"/>
        <rFont val="Calibri"/>
        <family val="2"/>
        <scheme val="minor"/>
      </rPr>
      <t>ALL OWNERSHIPS / FORESTS</t>
    </r>
    <r>
      <rPr>
        <sz val="11"/>
        <color theme="1"/>
        <rFont val="Calibri"/>
        <family val="2"/>
        <scheme val="minor"/>
      </rPr>
      <t xml:space="preserve"> (in m3)</t>
    </r>
  </si>
  <si>
    <r>
      <t xml:space="preserve">Iglavci /
</t>
    </r>
    <r>
      <rPr>
        <i/>
        <sz val="11"/>
        <color theme="1"/>
        <rFont val="Calibri"/>
        <family val="2"/>
        <scheme val="minor"/>
      </rPr>
      <t>Conifers
in m3</t>
    </r>
  </si>
  <si>
    <r>
      <t xml:space="preserve">Listavci /
</t>
    </r>
    <r>
      <rPr>
        <i/>
        <sz val="11"/>
        <color theme="1"/>
        <rFont val="Calibri"/>
        <family val="2"/>
        <scheme val="minor"/>
      </rPr>
      <t>Broadleafs
in m3</t>
    </r>
  </si>
  <si>
    <r>
      <t xml:space="preserve">Skupaj /
</t>
    </r>
    <r>
      <rPr>
        <i/>
        <sz val="11"/>
        <color theme="1"/>
        <rFont val="Calibri"/>
        <family val="2"/>
        <scheme val="minor"/>
      </rPr>
      <t>Total
in m3</t>
    </r>
  </si>
  <si>
    <r>
      <t xml:space="preserve">Iglavci /
</t>
    </r>
    <r>
      <rPr>
        <i/>
        <sz val="11"/>
        <color theme="1"/>
        <rFont val="Calibri"/>
        <family val="2"/>
        <scheme val="minor"/>
      </rPr>
      <t>Conifers
in %</t>
    </r>
  </si>
  <si>
    <r>
      <t xml:space="preserve">Listavci /
</t>
    </r>
    <r>
      <rPr>
        <i/>
        <sz val="11"/>
        <color theme="1"/>
        <rFont val="Calibri"/>
        <family val="2"/>
        <scheme val="minor"/>
      </rPr>
      <t>Broadleafs
in %</t>
    </r>
  </si>
  <si>
    <r>
      <t xml:space="preserve">Skupaj /
</t>
    </r>
    <r>
      <rPr>
        <i/>
        <sz val="11"/>
        <color theme="1"/>
        <rFont val="Calibri"/>
        <family val="2"/>
        <scheme val="minor"/>
      </rPr>
      <t>Total
in %</t>
    </r>
  </si>
  <si>
    <t>GGO - gozdnogospodarskih območjih / forest management areas
(only partially identical or 95 % identical to NUTS 3 units)</t>
  </si>
  <si>
    <t>% of Forest/Tree type by ownership of Total Forest</t>
  </si>
  <si>
    <r>
      <t xml:space="preserve">Posek v slovenskih gozdovih v l. 2017 po GGO in kategorijah lastništva, v m3 /
</t>
    </r>
    <r>
      <rPr>
        <b/>
        <i/>
        <sz val="11"/>
        <color theme="1"/>
        <rFont val="Calibri"/>
        <family val="2"/>
        <scheme val="minor"/>
      </rPr>
      <t>Felling in Slovenian forests in 2017 according to GGO and ownership categories, in m3</t>
    </r>
  </si>
  <si>
    <t>Totals calculated by JRC</t>
  </si>
  <si>
    <t>Percentages calculated by JRC</t>
  </si>
  <si>
    <t>Sums checked by JRC</t>
  </si>
  <si>
    <t>Value added by JRC 2018-11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</si>
</sst>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/>
    <xf numFmtId="164" fontId="0" fillId="0" borderId="11" xfId="42" applyNumberFormat="1" applyFont="1" applyBorder="1"/>
    <xf numFmtId="3" fontId="0" fillId="0" borderId="11" xfId="0" applyNumberFormat="1" applyBorder="1"/>
    <xf numFmtId="164" fontId="20" fillId="0" borderId="11" xfId="42" applyNumberFormat="1" applyFont="1" applyBorder="1"/>
    <xf numFmtId="164" fontId="16" fillId="0" borderId="11" xfId="42" applyNumberFormat="1" applyFont="1" applyBorder="1"/>
    <xf numFmtId="164" fontId="0" fillId="0" borderId="15" xfId="42" applyNumberFormat="1" applyFont="1" applyBorder="1"/>
    <xf numFmtId="164" fontId="20" fillId="0" borderId="17" xfId="42" applyNumberFormat="1" applyFont="1" applyBorder="1"/>
    <xf numFmtId="164" fontId="16" fillId="0" borderId="17" xfId="42" applyNumberFormat="1" applyFont="1" applyBorder="1"/>
    <xf numFmtId="164" fontId="0" fillId="0" borderId="18" xfId="42" applyNumberFormat="1" applyFont="1" applyBorder="1"/>
    <xf numFmtId="164" fontId="16" fillId="0" borderId="18" xfId="42" applyNumberFormat="1" applyFont="1" applyBorder="1"/>
    <xf numFmtId="164" fontId="20" fillId="0" borderId="20" xfId="42" applyNumberFormat="1" applyFont="1" applyBorder="1"/>
    <xf numFmtId="164" fontId="16" fillId="0" borderId="20" xfId="42" applyNumberFormat="1" applyFont="1" applyBorder="1"/>
    <xf numFmtId="164" fontId="0" fillId="0" borderId="20" xfId="42" applyNumberFormat="1" applyFont="1" applyBorder="1"/>
    <xf numFmtId="164" fontId="0" fillId="0" borderId="21" xfId="42" applyNumberFormat="1" applyFont="1" applyBorder="1"/>
    <xf numFmtId="3" fontId="16" fillId="0" borderId="13" xfId="0" applyNumberFormat="1" applyFont="1" applyBorder="1"/>
    <xf numFmtId="164" fontId="16" fillId="0" borderId="13" xfId="42" applyNumberFormat="1" applyFont="1" applyBorder="1"/>
    <xf numFmtId="164" fontId="16" fillId="0" borderId="14" xfId="42" applyNumberFormat="1" applyFont="1" applyBorder="1"/>
    <xf numFmtId="3" fontId="0" fillId="0" borderId="28" xfId="0" applyNumberFormat="1" applyBorder="1"/>
    <xf numFmtId="164" fontId="0" fillId="0" borderId="28" xfId="42" applyNumberFormat="1" applyFont="1" applyBorder="1"/>
    <xf numFmtId="164" fontId="0" fillId="0" borderId="29" xfId="42" applyNumberFormat="1" applyFont="1" applyBorder="1"/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16" fillId="0" borderId="36" xfId="0" applyFont="1" applyBorder="1"/>
    <xf numFmtId="0" fontId="16" fillId="0" borderId="37" xfId="0" applyFont="1" applyBorder="1" applyAlignment="1">
      <alignment wrapText="1"/>
    </xf>
    <xf numFmtId="0" fontId="16" fillId="0" borderId="38" xfId="0" applyFont="1" applyBorder="1"/>
    <xf numFmtId="0" fontId="20" fillId="0" borderId="39" xfId="0" applyFont="1" applyBorder="1"/>
    <xf numFmtId="0" fontId="16" fillId="0" borderId="39" xfId="0" applyFont="1" applyBorder="1"/>
    <xf numFmtId="0" fontId="20" fillId="0" borderId="40" xfId="0" applyFont="1" applyBorder="1"/>
    <xf numFmtId="0" fontId="20" fillId="0" borderId="37" xfId="0" applyFont="1" applyBorder="1"/>
    <xf numFmtId="3" fontId="16" fillId="0" borderId="32" xfId="0" applyNumberFormat="1" applyFont="1" applyBorder="1"/>
    <xf numFmtId="164" fontId="20" fillId="0" borderId="41" xfId="42" applyNumberFormat="1" applyFont="1" applyBorder="1"/>
    <xf numFmtId="3" fontId="0" fillId="0" borderId="23" xfId="0" applyNumberFormat="1" applyBorder="1"/>
    <xf numFmtId="164" fontId="20" fillId="0" borderId="10" xfId="42" applyNumberFormat="1" applyFont="1" applyBorder="1"/>
    <xf numFmtId="3" fontId="0" fillId="0" borderId="10" xfId="0" applyNumberFormat="1" applyBorder="1"/>
    <xf numFmtId="164" fontId="20" fillId="0" borderId="19" xfId="42" applyNumberFormat="1" applyFont="1" applyBorder="1"/>
    <xf numFmtId="3" fontId="16" fillId="0" borderId="12" xfId="0" applyNumberFormat="1" applyFont="1" applyBorder="1"/>
    <xf numFmtId="164" fontId="20" fillId="0" borderId="16" xfId="42" applyNumberFormat="1" applyFont="1" applyBorder="1"/>
    <xf numFmtId="3" fontId="0" fillId="0" borderId="15" xfId="0" applyNumberFormat="1" applyBorder="1"/>
    <xf numFmtId="0" fontId="0" fillId="0" borderId="42" xfId="0" applyBorder="1" applyAlignment="1">
      <alignment wrapText="1"/>
    </xf>
    <xf numFmtId="164" fontId="0" fillId="0" borderId="24" xfId="42" applyNumberFormat="1" applyFont="1" applyBorder="1"/>
    <xf numFmtId="164" fontId="16" fillId="0" borderId="22" xfId="42" applyNumberFormat="1" applyFont="1" applyBorder="1"/>
    <xf numFmtId="164" fontId="0" fillId="0" borderId="22" xfId="42" applyNumberFormat="1" applyFont="1" applyBorder="1"/>
    <xf numFmtId="164" fontId="16" fillId="0" borderId="43" xfId="42" applyNumberFormat="1" applyFont="1" applyBorder="1"/>
    <xf numFmtId="164" fontId="16" fillId="0" borderId="30" xfId="42" applyNumberFormat="1" applyFont="1" applyBorder="1"/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3" fontId="0" fillId="0" borderId="22" xfId="0" applyNumberFormat="1" applyBorder="1"/>
    <xf numFmtId="164" fontId="0" fillId="0" borderId="43" xfId="42" applyNumberFormat="1" applyFont="1" applyBorder="1"/>
    <xf numFmtId="0" fontId="0" fillId="0" borderId="0" xfId="0" applyFont="1" applyAlignment="1" applyProtection="1">
      <alignment horizontal="left"/>
      <protection locked="0"/>
    </xf>
    <xf numFmtId="164" fontId="16" fillId="0" borderId="42" xfId="42" applyNumberFormat="1" applyFont="1" applyBorder="1"/>
    <xf numFmtId="0" fontId="0" fillId="0" borderId="36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16" fillId="0" borderId="33" xfId="0" applyFont="1" applyBorder="1" applyAlignment="1">
      <alignment horizontal="center" wrapText="1"/>
    </xf>
    <xf numFmtId="0" fontId="16" fillId="0" borderId="34" xfId="0" applyFont="1" applyBorder="1" applyAlignment="1">
      <alignment horizontal="center" wrapText="1"/>
    </xf>
    <xf numFmtId="0" fontId="16" fillId="0" borderId="35" xfId="0" applyFont="1" applyBorder="1" applyAlignment="1">
      <alignment horizont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tabSelected="1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40.85546875" customWidth="1"/>
    <col min="2" max="2" width="10.7109375" customWidth="1"/>
    <col min="3" max="3" width="10.7109375" style="1" customWidth="1"/>
    <col min="4" max="4" width="10.7109375" customWidth="1"/>
    <col min="5" max="5" width="10.7109375" style="1" customWidth="1"/>
    <col min="6" max="6" width="10.7109375" customWidth="1"/>
    <col min="7" max="7" width="10.7109375" style="1" customWidth="1"/>
    <col min="8" max="8" width="10.7109375" customWidth="1"/>
    <col min="9" max="9" width="10.7109375" style="1" customWidth="1"/>
    <col min="10" max="10" width="10.7109375" customWidth="1"/>
    <col min="11" max="11" width="10.7109375" style="1" customWidth="1"/>
    <col min="12" max="12" width="10.7109375" customWidth="1"/>
    <col min="13" max="13" width="10.7109375" style="1" customWidth="1"/>
    <col min="14" max="14" width="10.7109375" customWidth="1"/>
    <col min="15" max="15" width="10.7109375" style="1" customWidth="1"/>
    <col min="16" max="16" width="10.7109375" customWidth="1"/>
    <col min="17" max="17" width="10.7109375" style="1" customWidth="1"/>
    <col min="18" max="18" width="10.7109375" customWidth="1"/>
    <col min="19" max="19" width="10.7109375" style="1" customWidth="1"/>
    <col min="20" max="20" width="10.7109375" customWidth="1"/>
    <col min="21" max="21" width="10.7109375" style="1" customWidth="1"/>
    <col min="22" max="22" width="10.7109375" customWidth="1"/>
    <col min="23" max="23" width="10.7109375" style="1" customWidth="1"/>
    <col min="24" max="25" width="10.7109375" customWidth="1"/>
  </cols>
  <sheetData>
    <row r="1" spans="1:25" ht="36" customHeight="1" thickBot="1" x14ac:dyDescent="0.3">
      <c r="A1" s="55" t="s">
        <v>28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7"/>
    </row>
    <row r="2" spans="1:25" ht="30.75" customHeight="1" thickBot="1" x14ac:dyDescent="0.3">
      <c r="A2" s="23"/>
      <c r="B2" s="51" t="s">
        <v>16</v>
      </c>
      <c r="C2" s="52"/>
      <c r="D2" s="52"/>
      <c r="E2" s="52"/>
      <c r="F2" s="53"/>
      <c r="G2" s="54"/>
      <c r="H2" s="51" t="s">
        <v>17</v>
      </c>
      <c r="I2" s="52"/>
      <c r="J2" s="52"/>
      <c r="K2" s="52"/>
      <c r="L2" s="53"/>
      <c r="M2" s="54"/>
      <c r="N2" s="51" t="s">
        <v>18</v>
      </c>
      <c r="O2" s="52"/>
      <c r="P2" s="52"/>
      <c r="Q2" s="52"/>
      <c r="R2" s="53"/>
      <c r="S2" s="54"/>
      <c r="T2" s="51" t="s">
        <v>19</v>
      </c>
      <c r="U2" s="52"/>
      <c r="V2" s="52"/>
      <c r="W2" s="52"/>
      <c r="X2" s="53"/>
      <c r="Y2" s="54"/>
    </row>
    <row r="3" spans="1:25" ht="60.75" thickBot="1" x14ac:dyDescent="0.3">
      <c r="A3" s="24" t="s">
        <v>26</v>
      </c>
      <c r="B3" s="21" t="s">
        <v>20</v>
      </c>
      <c r="C3" s="22" t="s">
        <v>23</v>
      </c>
      <c r="D3" s="22" t="s">
        <v>21</v>
      </c>
      <c r="E3" s="39" t="s">
        <v>24</v>
      </c>
      <c r="F3" s="45" t="s">
        <v>22</v>
      </c>
      <c r="G3" s="46" t="s">
        <v>25</v>
      </c>
      <c r="H3" s="21" t="s">
        <v>20</v>
      </c>
      <c r="I3" s="22" t="s">
        <v>23</v>
      </c>
      <c r="J3" s="22" t="s">
        <v>21</v>
      </c>
      <c r="K3" s="39" t="s">
        <v>24</v>
      </c>
      <c r="L3" s="45" t="s">
        <v>22</v>
      </c>
      <c r="M3" s="46" t="s">
        <v>25</v>
      </c>
      <c r="N3" s="21" t="s">
        <v>20</v>
      </c>
      <c r="O3" s="22" t="s">
        <v>23</v>
      </c>
      <c r="P3" s="22" t="s">
        <v>21</v>
      </c>
      <c r="Q3" s="39" t="s">
        <v>24</v>
      </c>
      <c r="R3" s="45" t="s">
        <v>22</v>
      </c>
      <c r="S3" s="46" t="s">
        <v>25</v>
      </c>
      <c r="T3" s="21" t="s">
        <v>20</v>
      </c>
      <c r="U3" s="22" t="s">
        <v>23</v>
      </c>
      <c r="V3" s="22" t="s">
        <v>21</v>
      </c>
      <c r="W3" s="39" t="s">
        <v>24</v>
      </c>
      <c r="X3" s="45" t="s">
        <v>22</v>
      </c>
      <c r="Y3" s="46" t="s">
        <v>25</v>
      </c>
    </row>
    <row r="4" spans="1:25" x14ac:dyDescent="0.25">
      <c r="A4" s="25" t="s">
        <v>0</v>
      </c>
      <c r="B4" s="32">
        <v>83735</v>
      </c>
      <c r="C4" s="19">
        <f>B4/B$32</f>
        <v>0.10269772499745586</v>
      </c>
      <c r="D4" s="18">
        <v>24323</v>
      </c>
      <c r="E4" s="40">
        <f>D4/D$32</f>
        <v>5.2216868953472564E-2</v>
      </c>
      <c r="F4" s="32">
        <f>SUM(B4,D4)</f>
        <v>108058</v>
      </c>
      <c r="G4" s="20">
        <f>F4/F$32</f>
        <v>8.4343855081937633E-2</v>
      </c>
      <c r="H4" s="32">
        <v>2865</v>
      </c>
      <c r="I4" s="19">
        <f>H4/H$32</f>
        <v>0.13398466408052195</v>
      </c>
      <c r="J4" s="18">
        <v>4852</v>
      </c>
      <c r="K4" s="40">
        <f>J4/J$32</f>
        <v>0.26529552648495786</v>
      </c>
      <c r="L4" s="32">
        <f>SUM(H4,J4)</f>
        <v>7717</v>
      </c>
      <c r="M4" s="20">
        <f>L4/L$32</f>
        <v>0.19451966062764592</v>
      </c>
      <c r="N4" s="32">
        <v>195139</v>
      </c>
      <c r="O4" s="19">
        <f>N4/N$32</f>
        <v>7.9349179736874095E-2</v>
      </c>
      <c r="P4" s="18">
        <v>135530</v>
      </c>
      <c r="Q4" s="40">
        <f>P4/P$32</f>
        <v>0.11251322301402816</v>
      </c>
      <c r="R4" s="32">
        <f>SUM(N4,P4)</f>
        <v>330669</v>
      </c>
      <c r="S4" s="20">
        <f>R4/R$32</f>
        <v>9.0252656294850381E-2</v>
      </c>
      <c r="T4" s="32">
        <v>281739</v>
      </c>
      <c r="U4" s="19">
        <f>T4/T$32</f>
        <v>8.5479529518782169E-2</v>
      </c>
      <c r="V4" s="18">
        <v>164705</v>
      </c>
      <c r="W4" s="40">
        <f>V4/V$32</f>
        <v>9.7535633565176139E-2</v>
      </c>
      <c r="X4" s="32">
        <f t="shared" ref="X4:X30" si="0">SUM(F4,L4,R4)</f>
        <v>446444</v>
      </c>
      <c r="Y4" s="20">
        <f>X4/X$32</f>
        <v>8.9563814649262025E-2</v>
      </c>
    </row>
    <row r="5" spans="1:25" s="1" customFormat="1" x14ac:dyDescent="0.25">
      <c r="A5" s="26" t="s">
        <v>27</v>
      </c>
      <c r="B5" s="33">
        <f>B4/$X4</f>
        <v>0.18755991792923637</v>
      </c>
      <c r="C5" s="5"/>
      <c r="D5" s="4">
        <f>D4/$X4</f>
        <v>5.4481637114621319E-2</v>
      </c>
      <c r="E5" s="41"/>
      <c r="F5" s="33">
        <f>F4/$X4</f>
        <v>0.24204155504385769</v>
      </c>
      <c r="G5" s="6"/>
      <c r="H5" s="33">
        <f>H4/$X4</f>
        <v>6.4173782154088753E-3</v>
      </c>
      <c r="I5" s="2"/>
      <c r="J5" s="4">
        <f>J4/$X4</f>
        <v>1.0868104398311994E-2</v>
      </c>
      <c r="K5" s="42"/>
      <c r="L5" s="33">
        <f>L4/$X4</f>
        <v>1.7285482613720871E-2</v>
      </c>
      <c r="M5" s="6"/>
      <c r="N5" s="33">
        <f>N4/$X4</f>
        <v>0.43709625395346335</v>
      </c>
      <c r="O5" s="2"/>
      <c r="P5" s="4">
        <f>P4/$X4</f>
        <v>0.30357670838895806</v>
      </c>
      <c r="Q5" s="42"/>
      <c r="R5" s="33">
        <f>R4/$X4</f>
        <v>0.74067296234242141</v>
      </c>
      <c r="S5" s="6"/>
      <c r="T5" s="33">
        <f>T4/$X4</f>
        <v>0.63107355009810862</v>
      </c>
      <c r="U5" s="2"/>
      <c r="V5" s="4">
        <f>V4/$X4</f>
        <v>0.36892644990189138</v>
      </c>
      <c r="W5" s="42"/>
      <c r="X5" s="33">
        <f t="shared" si="0"/>
        <v>1</v>
      </c>
      <c r="Y5" s="6"/>
    </row>
    <row r="6" spans="1:25" x14ac:dyDescent="0.25">
      <c r="A6" s="27" t="s">
        <v>1</v>
      </c>
      <c r="B6" s="34">
        <v>32791</v>
      </c>
      <c r="C6" s="2">
        <f t="shared" ref="C6:E30" si="1">B6/B$32</f>
        <v>4.0216887805476505E-2</v>
      </c>
      <c r="D6" s="3">
        <v>1128</v>
      </c>
      <c r="E6" s="42">
        <f t="shared" si="1"/>
        <v>2.4216021123840423E-3</v>
      </c>
      <c r="F6" s="34">
        <v>33919</v>
      </c>
      <c r="G6" s="6">
        <f t="shared" ref="G6" si="2">F6/F$32</f>
        <v>2.6475219053880721E-2</v>
      </c>
      <c r="H6" s="34">
        <v>1787</v>
      </c>
      <c r="I6" s="2">
        <f t="shared" ref="I6" si="3">H6/H$32</f>
        <v>8.3570888206594321E-2</v>
      </c>
      <c r="J6" s="3">
        <v>87</v>
      </c>
      <c r="K6" s="42">
        <f t="shared" ref="K6" si="4">J6/J$32</f>
        <v>4.7569478161977189E-3</v>
      </c>
      <c r="L6" s="34">
        <v>1874</v>
      </c>
      <c r="M6" s="6">
        <f t="shared" ref="M6" si="5">L6/L$32</f>
        <v>4.723724815552785E-2</v>
      </c>
      <c r="N6" s="34">
        <v>464320</v>
      </c>
      <c r="O6" s="2">
        <f t="shared" ref="O6" si="6">N6/N$32</f>
        <v>0.18880598514610294</v>
      </c>
      <c r="P6" s="3">
        <v>15541</v>
      </c>
      <c r="Q6" s="42">
        <f t="shared" ref="Q6" si="7">P6/P$32</f>
        <v>1.2901704411281722E-2</v>
      </c>
      <c r="R6" s="34">
        <v>479861</v>
      </c>
      <c r="S6" s="6">
        <f t="shared" ref="S6" si="8">R6/R$32</f>
        <v>0.13097305735434286</v>
      </c>
      <c r="T6" s="34">
        <v>498897</v>
      </c>
      <c r="U6" s="2">
        <f t="shared" ref="U6" si="9">T6/T$32</f>
        <v>0.151365202681673</v>
      </c>
      <c r="V6" s="3">
        <v>16756</v>
      </c>
      <c r="W6" s="42">
        <f t="shared" ref="W6" si="10">V6/V$32</f>
        <v>9.9226318327803736E-3</v>
      </c>
      <c r="X6" s="34">
        <f t="shared" si="0"/>
        <v>515654</v>
      </c>
      <c r="Y6" s="6">
        <f t="shared" ref="Y6" si="11">X6/X$32</f>
        <v>0.10344844880690648</v>
      </c>
    </row>
    <row r="7" spans="1:25" s="1" customFormat="1" x14ac:dyDescent="0.25">
      <c r="A7" s="26" t="s">
        <v>27</v>
      </c>
      <c r="B7" s="33">
        <f>B6/$X6</f>
        <v>6.3591090149596435E-2</v>
      </c>
      <c r="C7" s="5"/>
      <c r="D7" s="4">
        <f>D6/$X6</f>
        <v>2.1875133325834767E-3</v>
      </c>
      <c r="E7" s="41"/>
      <c r="F7" s="33">
        <f>F6/$X6</f>
        <v>6.5778603482179912E-2</v>
      </c>
      <c r="G7" s="6"/>
      <c r="H7" s="33">
        <f>H6/$X6</f>
        <v>3.465502061459816E-3</v>
      </c>
      <c r="I7" s="2"/>
      <c r="J7" s="4">
        <f>J6/$X6</f>
        <v>1.6871778363010856E-4</v>
      </c>
      <c r="K7" s="42"/>
      <c r="L7" s="33">
        <f>L6/$X6</f>
        <v>3.6342198450899249E-3</v>
      </c>
      <c r="M7" s="6"/>
      <c r="N7" s="33">
        <f>N6/$X6</f>
        <v>0.90044875051875872</v>
      </c>
      <c r="O7" s="2"/>
      <c r="P7" s="4">
        <f>P6/$X6</f>
        <v>3.013842615397146E-2</v>
      </c>
      <c r="Q7" s="42"/>
      <c r="R7" s="33">
        <f>R6/$X6</f>
        <v>0.93058717667273017</v>
      </c>
      <c r="S7" s="6"/>
      <c r="T7" s="33">
        <f>T6/$X6</f>
        <v>0.96750340344494568</v>
      </c>
      <c r="U7" s="2"/>
      <c r="V7" s="4">
        <f>V6/$X6</f>
        <v>3.2494657270185044E-2</v>
      </c>
      <c r="W7" s="42"/>
      <c r="X7" s="33">
        <f t="shared" ref="X7" si="12">SUM(F7,L7,R7)</f>
        <v>1</v>
      </c>
      <c r="Y7" s="6"/>
    </row>
    <row r="8" spans="1:25" x14ac:dyDescent="0.25">
      <c r="A8" s="27" t="s">
        <v>2</v>
      </c>
      <c r="B8" s="34">
        <v>33751</v>
      </c>
      <c r="C8" s="2">
        <f t="shared" si="1"/>
        <v>4.139429051638064E-2</v>
      </c>
      <c r="D8" s="3">
        <v>4725</v>
      </c>
      <c r="E8" s="42">
        <f t="shared" si="1"/>
        <v>1.0143679061183155E-2</v>
      </c>
      <c r="F8" s="34">
        <v>38477</v>
      </c>
      <c r="G8" s="6">
        <f t="shared" ref="G8" si="13">F8/F$32</f>
        <v>3.0032931499636442E-2</v>
      </c>
      <c r="H8" s="34">
        <v>2147</v>
      </c>
      <c r="I8" s="2">
        <f t="shared" ref="I8" si="14">H8/H$32</f>
        <v>0.10040665751514158</v>
      </c>
      <c r="J8" s="3">
        <v>634</v>
      </c>
      <c r="K8" s="42">
        <f t="shared" ref="K8" si="15">J8/J$32</f>
        <v>3.4665573741027057E-2</v>
      </c>
      <c r="L8" s="34">
        <v>2781</v>
      </c>
      <c r="M8" s="6">
        <f t="shared" ref="M8" si="16">L8/L$32</f>
        <v>7.0099672956522391E-2</v>
      </c>
      <c r="N8" s="34">
        <v>237992</v>
      </c>
      <c r="O8" s="2">
        <f t="shared" ref="O8" si="17">N8/N$32</f>
        <v>9.6774452999852115E-2</v>
      </c>
      <c r="P8" s="3">
        <v>56113</v>
      </c>
      <c r="Q8" s="42">
        <f t="shared" ref="Q8" si="18">P8/P$32</f>
        <v>4.6583446343880786E-2</v>
      </c>
      <c r="R8" s="34">
        <v>294105</v>
      </c>
      <c r="S8" s="6">
        <f t="shared" ref="S8" si="19">R8/R$32</f>
        <v>8.027289367795884E-2</v>
      </c>
      <c r="T8" s="34">
        <v>273890</v>
      </c>
      <c r="U8" s="2">
        <f t="shared" ref="U8" si="20">T8/T$32</f>
        <v>8.30981452333516E-2</v>
      </c>
      <c r="V8" s="3">
        <v>61473</v>
      </c>
      <c r="W8" s="42">
        <f t="shared" ref="W8" si="21">V8/V$32</f>
        <v>3.6403315030825251E-2</v>
      </c>
      <c r="X8" s="34">
        <f t="shared" si="0"/>
        <v>335363</v>
      </c>
      <c r="Y8" s="6">
        <f t="shared" ref="Y8" si="22">X8/X$32</f>
        <v>6.7279187473054766E-2</v>
      </c>
    </row>
    <row r="9" spans="1:25" s="1" customFormat="1" x14ac:dyDescent="0.25">
      <c r="A9" s="26" t="s">
        <v>27</v>
      </c>
      <c r="B9" s="33">
        <f>B8/$X8</f>
        <v>0.10064020181117178</v>
      </c>
      <c r="C9" s="5"/>
      <c r="D9" s="4">
        <f>D8/$X8</f>
        <v>1.4089210795466406E-2</v>
      </c>
      <c r="E9" s="41"/>
      <c r="F9" s="33">
        <f>F8/$X8</f>
        <v>0.11473239445019277</v>
      </c>
      <c r="G9" s="6"/>
      <c r="H9" s="33">
        <f>H8/$X8</f>
        <v>6.4020181117177503E-3</v>
      </c>
      <c r="I9" s="2"/>
      <c r="J9" s="4">
        <f>J8/$X8</f>
        <v>1.8904888136139048E-3</v>
      </c>
      <c r="K9" s="42"/>
      <c r="L9" s="33">
        <f>L8/$X8</f>
        <v>8.2925069253316549E-3</v>
      </c>
      <c r="M9" s="6"/>
      <c r="N9" s="33">
        <f>N8/$X8</f>
        <v>0.70965491124542657</v>
      </c>
      <c r="O9" s="2"/>
      <c r="P9" s="4">
        <f>P8/$X8</f>
        <v>0.16732018737904897</v>
      </c>
      <c r="Q9" s="42"/>
      <c r="R9" s="33">
        <f>R8/$X8</f>
        <v>0.87697509862447554</v>
      </c>
      <c r="S9" s="6"/>
      <c r="T9" s="33">
        <f>T8/$X8</f>
        <v>0.8166971311683161</v>
      </c>
      <c r="U9" s="2"/>
      <c r="V9" s="4">
        <f>V8/$X8</f>
        <v>0.18330286883168387</v>
      </c>
      <c r="W9" s="42"/>
      <c r="X9" s="33">
        <f t="shared" ref="X9" si="23">SUM(F9,L9,R9)</f>
        <v>1</v>
      </c>
      <c r="Y9" s="6"/>
    </row>
    <row r="10" spans="1:25" x14ac:dyDescent="0.25">
      <c r="A10" s="27" t="s">
        <v>3</v>
      </c>
      <c r="B10" s="34">
        <v>61677</v>
      </c>
      <c r="C10" s="2">
        <f t="shared" si="1"/>
        <v>7.5644444792119001E-2</v>
      </c>
      <c r="D10" s="3">
        <v>8247</v>
      </c>
      <c r="E10" s="42">
        <f t="shared" si="1"/>
        <v>1.7704745231233329E-2</v>
      </c>
      <c r="F10" s="34">
        <v>69924</v>
      </c>
      <c r="G10" s="6">
        <f t="shared" ref="G10" si="24">F10/F$32</f>
        <v>5.4578649639539949E-2</v>
      </c>
      <c r="H10" s="34">
        <v>1651</v>
      </c>
      <c r="I10" s="2">
        <f t="shared" ref="I10" si="25">H10/H$32</f>
        <v>7.7210708690032021E-2</v>
      </c>
      <c r="J10" s="3">
        <v>841</v>
      </c>
      <c r="K10" s="42">
        <f t="shared" ref="K10" si="26">J10/J$32</f>
        <v>4.5983828889911281E-2</v>
      </c>
      <c r="L10" s="34">
        <v>2492</v>
      </c>
      <c r="M10" s="6">
        <f t="shared" ref="M10" si="27">L10/L$32</f>
        <v>6.2814953256977266E-2</v>
      </c>
      <c r="N10" s="34">
        <v>461720</v>
      </c>
      <c r="O10" s="2">
        <f t="shared" ref="O10" si="28">N10/N$32</f>
        <v>0.18774874970205602</v>
      </c>
      <c r="P10" s="3">
        <v>159221</v>
      </c>
      <c r="Q10" s="42">
        <f t="shared" ref="Q10" si="29">P10/P$32</f>
        <v>0.13218082993814342</v>
      </c>
      <c r="R10" s="34">
        <v>620942</v>
      </c>
      <c r="S10" s="6">
        <f t="shared" ref="S10" si="30">R10/R$32</f>
        <v>0.16947964552176642</v>
      </c>
      <c r="T10" s="34">
        <v>525048</v>
      </c>
      <c r="U10" s="2">
        <f t="shared" ref="U10" si="31">T10/T$32</f>
        <v>0.15929940837007847</v>
      </c>
      <c r="V10" s="3">
        <v>168309</v>
      </c>
      <c r="W10" s="42">
        <f t="shared" ref="W10" si="32">V10/V$32</f>
        <v>9.9669863997578892E-2</v>
      </c>
      <c r="X10" s="34">
        <f t="shared" si="0"/>
        <v>693358</v>
      </c>
      <c r="Y10" s="6">
        <f t="shared" ref="Y10" si="33">X10/X$32</f>
        <v>0.13909871651894307</v>
      </c>
    </row>
    <row r="11" spans="1:25" s="1" customFormat="1" x14ac:dyDescent="0.25">
      <c r="A11" s="26" t="s">
        <v>27</v>
      </c>
      <c r="B11" s="33">
        <f>B10/$X10</f>
        <v>8.895404682718018E-2</v>
      </c>
      <c r="C11" s="5"/>
      <c r="D11" s="4">
        <f>D10/$X10</f>
        <v>1.1894288376278921E-2</v>
      </c>
      <c r="E11" s="41"/>
      <c r="F11" s="33">
        <f>F10/$X10</f>
        <v>0.10084833520345911</v>
      </c>
      <c r="G11" s="6"/>
      <c r="H11" s="33">
        <f>H10/$X10</f>
        <v>2.3811652854658057E-3</v>
      </c>
      <c r="I11" s="2"/>
      <c r="J11" s="4">
        <f>J10/$X10</f>
        <v>1.2129376166424848E-3</v>
      </c>
      <c r="K11" s="42"/>
      <c r="L11" s="33">
        <f>L10/$X10</f>
        <v>3.5941029021082905E-3</v>
      </c>
      <c r="M11" s="6"/>
      <c r="N11" s="33">
        <f>N10/$X10</f>
        <v>0.66591861635691807</v>
      </c>
      <c r="O11" s="2"/>
      <c r="P11" s="4">
        <f>P10/$X10</f>
        <v>0.22963750328113328</v>
      </c>
      <c r="Q11" s="42"/>
      <c r="R11" s="33">
        <f>R10/$X10</f>
        <v>0.89555756189443259</v>
      </c>
      <c r="S11" s="6"/>
      <c r="T11" s="33">
        <f>T10/$X10</f>
        <v>0.75725382846956402</v>
      </c>
      <c r="U11" s="2"/>
      <c r="V11" s="4">
        <f>V10/$X10</f>
        <v>0.24274472927405466</v>
      </c>
      <c r="W11" s="42"/>
      <c r="X11" s="33">
        <f t="shared" ref="X11" si="34">SUM(F11,L11,R11)</f>
        <v>1</v>
      </c>
      <c r="Y11" s="6"/>
    </row>
    <row r="12" spans="1:25" x14ac:dyDescent="0.25">
      <c r="A12" s="27" t="s">
        <v>4</v>
      </c>
      <c r="B12" s="34">
        <v>116620</v>
      </c>
      <c r="C12" s="2">
        <f t="shared" si="1"/>
        <v>0.14302990015170838</v>
      </c>
      <c r="D12" s="3">
        <v>59325</v>
      </c>
      <c r="E12" s="42">
        <f t="shared" si="1"/>
        <v>0.12735952599041073</v>
      </c>
      <c r="F12" s="34">
        <v>175945</v>
      </c>
      <c r="G12" s="6">
        <f t="shared" ref="G12" si="35">F12/F$32</f>
        <v>0.13733253976930462</v>
      </c>
      <c r="H12" s="34">
        <v>1147</v>
      </c>
      <c r="I12" s="2">
        <f t="shared" ref="I12" si="36">H12/H$32</f>
        <v>5.3640631658065853E-2</v>
      </c>
      <c r="J12" s="3">
        <v>225</v>
      </c>
      <c r="K12" s="42">
        <f t="shared" ref="K12" si="37">J12/J$32</f>
        <v>1.2302451248787205E-2</v>
      </c>
      <c r="L12" s="34">
        <v>1372</v>
      </c>
      <c r="M12" s="6">
        <f t="shared" ref="M12" si="38">L12/L$32</f>
        <v>3.4583513590920073E-2</v>
      </c>
      <c r="N12" s="34">
        <v>143689</v>
      </c>
      <c r="O12" s="2">
        <f t="shared" ref="O12" si="39">N12/N$32</f>
        <v>5.8428116815253242E-2</v>
      </c>
      <c r="P12" s="3">
        <v>48132</v>
      </c>
      <c r="Q12" s="42">
        <f t="shared" ref="Q12" si="40">P12/P$32</f>
        <v>3.9957842913828701E-2</v>
      </c>
      <c r="R12" s="34">
        <v>191821</v>
      </c>
      <c r="S12" s="6">
        <f t="shared" ref="S12" si="41">R12/R$32</f>
        <v>5.2355542198193647E-2</v>
      </c>
      <c r="T12" s="34">
        <v>261455</v>
      </c>
      <c r="U12" s="2">
        <f t="shared" ref="U12" si="42">T12/T$32</f>
        <v>7.9325369900273626E-2</v>
      </c>
      <c r="V12" s="3">
        <v>107682</v>
      </c>
      <c r="W12" s="42">
        <f t="shared" ref="W12" si="43">V12/V$32</f>
        <v>6.3767536465591801E-2</v>
      </c>
      <c r="X12" s="34">
        <f t="shared" si="0"/>
        <v>369138</v>
      </c>
      <c r="Y12" s="6">
        <f t="shared" ref="Y12" si="44">X12/X$32</f>
        <v>7.4054993262311256E-2</v>
      </c>
    </row>
    <row r="13" spans="1:25" s="1" customFormat="1" x14ac:dyDescent="0.25">
      <c r="A13" s="26" t="s">
        <v>27</v>
      </c>
      <c r="B13" s="33">
        <f>B12/$X12</f>
        <v>0.3159252095422308</v>
      </c>
      <c r="C13" s="5"/>
      <c r="D13" s="4">
        <f>D12/$X12</f>
        <v>0.16071225395380589</v>
      </c>
      <c r="E13" s="41"/>
      <c r="F13" s="33">
        <f>F12/$X12</f>
        <v>0.4766374634960367</v>
      </c>
      <c r="G13" s="6"/>
      <c r="H13" s="33">
        <f>H12/$X12</f>
        <v>3.1072390271389022E-3</v>
      </c>
      <c r="I13" s="2"/>
      <c r="J13" s="4">
        <f>J12/$X12</f>
        <v>6.0952814394616642E-4</v>
      </c>
      <c r="K13" s="42"/>
      <c r="L13" s="33">
        <f>L12/$X12</f>
        <v>3.7167671710850686E-3</v>
      </c>
      <c r="M13" s="6"/>
      <c r="N13" s="33">
        <f>N12/$X12</f>
        <v>0.38925550877991427</v>
      </c>
      <c r="O13" s="2"/>
      <c r="P13" s="4">
        <f>P12/$X12</f>
        <v>0.13039026055296393</v>
      </c>
      <c r="Q13" s="42"/>
      <c r="R13" s="33">
        <f>R12/$X12</f>
        <v>0.5196457693328782</v>
      </c>
      <c r="S13" s="6"/>
      <c r="T13" s="33">
        <f>T12/$X12</f>
        <v>0.70828524833531092</v>
      </c>
      <c r="U13" s="2"/>
      <c r="V13" s="4">
        <f>V12/$X12</f>
        <v>0.29171204265071599</v>
      </c>
      <c r="W13" s="42"/>
      <c r="X13" s="33">
        <f t="shared" ref="X13" si="45">SUM(F13,L13,R13)</f>
        <v>1</v>
      </c>
      <c r="Y13" s="6"/>
    </row>
    <row r="14" spans="1:25" x14ac:dyDescent="0.25">
      <c r="A14" s="27" t="s">
        <v>10</v>
      </c>
      <c r="B14" s="34">
        <v>206728</v>
      </c>
      <c r="C14" s="2">
        <f t="shared" si="1"/>
        <v>0.25354386210394764</v>
      </c>
      <c r="D14" s="3">
        <v>88955</v>
      </c>
      <c r="E14" s="42">
        <f t="shared" si="1"/>
        <v>0.19096951764815823</v>
      </c>
      <c r="F14" s="34">
        <v>295683</v>
      </c>
      <c r="G14" s="6">
        <f t="shared" ref="G14" si="46">F14/F$32</f>
        <v>0.23079313056129641</v>
      </c>
      <c r="H14" s="34">
        <v>8327</v>
      </c>
      <c r="I14" s="2">
        <f t="shared" ref="I14" si="47">H14/H$32</f>
        <v>0.38942069731186957</v>
      </c>
      <c r="J14" s="3">
        <v>9744</v>
      </c>
      <c r="K14" s="42">
        <f t="shared" ref="K14" si="48">J14/J$32</f>
        <v>0.53277815541414453</v>
      </c>
      <c r="L14" s="34">
        <v>18071</v>
      </c>
      <c r="M14" s="6">
        <f t="shared" ref="M14" si="49">L14/L$32</f>
        <v>0.45550923768332113</v>
      </c>
      <c r="N14" s="34">
        <v>147453</v>
      </c>
      <c r="O14" s="2">
        <f t="shared" ref="O14" si="50">N14/N$32</f>
        <v>5.9958668435019638E-2</v>
      </c>
      <c r="P14" s="3">
        <v>56744</v>
      </c>
      <c r="Q14" s="42">
        <f t="shared" ref="Q14" si="51">P14/P$32</f>
        <v>4.710728493107072E-2</v>
      </c>
      <c r="R14" s="34">
        <v>204197</v>
      </c>
      <c r="S14" s="6">
        <f t="shared" ref="S14" si="52">R14/R$32</f>
        <v>5.573344237723997E-2</v>
      </c>
      <c r="T14" s="34">
        <v>362508</v>
      </c>
      <c r="U14" s="2">
        <f t="shared" ref="U14" si="53">T14/T$32</f>
        <v>0.10998482030103993</v>
      </c>
      <c r="V14" s="3">
        <v>155443</v>
      </c>
      <c r="W14" s="42">
        <f t="shared" ref="W14" si="54">V14/V$32</f>
        <v>9.2050827165366417E-2</v>
      </c>
      <c r="X14" s="34">
        <f t="shared" si="0"/>
        <v>517951</v>
      </c>
      <c r="Y14" s="6">
        <f t="shared" ref="Y14" si="55">X14/X$32</f>
        <v>0.10390926378537939</v>
      </c>
    </row>
    <row r="15" spans="1:25" s="1" customFormat="1" x14ac:dyDescent="0.25">
      <c r="A15" s="26" t="s">
        <v>27</v>
      </c>
      <c r="B15" s="33">
        <f>B14/$X14</f>
        <v>0.39912655830377775</v>
      </c>
      <c r="C15" s="5"/>
      <c r="D15" s="4">
        <f>D14/$X14</f>
        <v>0.1717440452861371</v>
      </c>
      <c r="E15" s="41"/>
      <c r="F15" s="33">
        <f>F14/$X14</f>
        <v>0.57087060358991493</v>
      </c>
      <c r="G15" s="6"/>
      <c r="H15" s="33">
        <f>H14/$X14</f>
        <v>1.6076810354647447E-2</v>
      </c>
      <c r="I15" s="2"/>
      <c r="J15" s="4">
        <f>J14/$X14</f>
        <v>1.8812590380171097E-2</v>
      </c>
      <c r="K15" s="42"/>
      <c r="L15" s="33">
        <f>L14/$X14</f>
        <v>3.4889400734818547E-2</v>
      </c>
      <c r="M15" s="6"/>
      <c r="N15" s="33">
        <f>N14/$X14</f>
        <v>0.28468523084229974</v>
      </c>
      <c r="O15" s="2"/>
      <c r="P15" s="4">
        <f>P14/$X14</f>
        <v>0.10955476483296682</v>
      </c>
      <c r="Q15" s="42"/>
      <c r="R15" s="33">
        <f>R14/$X14</f>
        <v>0.39423999567526657</v>
      </c>
      <c r="S15" s="6"/>
      <c r="T15" s="33">
        <f>T14/$X14</f>
        <v>0.69988859950072502</v>
      </c>
      <c r="U15" s="2"/>
      <c r="V15" s="4">
        <f>V14/$X14</f>
        <v>0.30011140049927504</v>
      </c>
      <c r="W15" s="42"/>
      <c r="X15" s="33">
        <f t="shared" ref="X15" si="56">SUM(F15,L15,R15)</f>
        <v>1</v>
      </c>
      <c r="Y15" s="6"/>
    </row>
    <row r="16" spans="1:25" x14ac:dyDescent="0.25">
      <c r="A16" s="27" t="s">
        <v>5</v>
      </c>
      <c r="B16" s="34">
        <v>72219</v>
      </c>
      <c r="C16" s="2">
        <f t="shared" si="1"/>
        <v>8.8573798311235019E-2</v>
      </c>
      <c r="D16" s="3">
        <v>108617</v>
      </c>
      <c r="E16" s="42">
        <f t="shared" si="1"/>
        <v>0.23318010340498005</v>
      </c>
      <c r="F16" s="34">
        <v>180836</v>
      </c>
      <c r="G16" s="6">
        <f t="shared" ref="G16" si="57">F16/F$32</f>
        <v>0.14115017284788978</v>
      </c>
      <c r="H16" s="34">
        <v>723</v>
      </c>
      <c r="I16" s="2">
        <f t="shared" ref="I16" si="58">H16/H$32</f>
        <v>3.3811836694665746E-2</v>
      </c>
      <c r="J16" s="3">
        <v>578</v>
      </c>
      <c r="K16" s="42">
        <f t="shared" ref="K16" si="59">J16/J$32</f>
        <v>3.1603630319106686E-2</v>
      </c>
      <c r="L16" s="34">
        <v>1301</v>
      </c>
      <c r="M16" s="6">
        <f t="shared" ref="M16" si="60">L16/L$32</f>
        <v>3.2793841969232518E-2</v>
      </c>
      <c r="N16" s="34">
        <v>113766</v>
      </c>
      <c r="O16" s="2">
        <f t="shared" ref="O16" si="61">N16/N$32</f>
        <v>4.6260556741323976E-2</v>
      </c>
      <c r="P16" s="3">
        <v>166664</v>
      </c>
      <c r="Q16" s="42">
        <f t="shared" ref="Q16" si="62">P16/P$32</f>
        <v>0.13835980078513976</v>
      </c>
      <c r="R16" s="34">
        <v>280430</v>
      </c>
      <c r="S16" s="6">
        <f t="shared" ref="S16" si="63">R16/R$32</f>
        <v>7.6540444991108611E-2</v>
      </c>
      <c r="T16" s="34">
        <v>186709</v>
      </c>
      <c r="U16" s="2">
        <f t="shared" ref="U16" si="64">T16/T$32</f>
        <v>5.6647455541910419E-2</v>
      </c>
      <c r="V16" s="3">
        <v>275858</v>
      </c>
      <c r="W16" s="42">
        <f t="shared" ref="W16" si="65">V16/V$32</f>
        <v>0.16335864001713585</v>
      </c>
      <c r="X16" s="34">
        <f t="shared" si="0"/>
        <v>462567</v>
      </c>
      <c r="Y16" s="6">
        <f t="shared" ref="Y16" si="66">X16/X$32</f>
        <v>9.279834660307941E-2</v>
      </c>
    </row>
    <row r="17" spans="1:25" s="1" customFormat="1" x14ac:dyDescent="0.25">
      <c r="A17" s="26" t="s">
        <v>27</v>
      </c>
      <c r="B17" s="33">
        <f>B16/$X16</f>
        <v>0.1561265719344441</v>
      </c>
      <c r="C17" s="5"/>
      <c r="D17" s="4">
        <f>D16/$X16</f>
        <v>0.23481355133418511</v>
      </c>
      <c r="E17" s="41"/>
      <c r="F17" s="33">
        <f>F16/$X16</f>
        <v>0.3909401232686292</v>
      </c>
      <c r="G17" s="6"/>
      <c r="H17" s="33">
        <f>H16/$X16</f>
        <v>1.5630168170232637E-3</v>
      </c>
      <c r="I17" s="2"/>
      <c r="J17" s="4">
        <f>J16/$X16</f>
        <v>1.2495487140241305E-3</v>
      </c>
      <c r="K17" s="42"/>
      <c r="L17" s="33">
        <f>L16/$X16</f>
        <v>2.8125655310473944E-3</v>
      </c>
      <c r="M17" s="6"/>
      <c r="N17" s="33">
        <f>N16/$X16</f>
        <v>0.24594491176413363</v>
      </c>
      <c r="O17" s="2"/>
      <c r="P17" s="4">
        <f>P16/$X16</f>
        <v>0.3603023994361898</v>
      </c>
      <c r="Q17" s="42"/>
      <c r="R17" s="33">
        <f>R16/$X16</f>
        <v>0.60624731120032338</v>
      </c>
      <c r="S17" s="6"/>
      <c r="T17" s="33">
        <f>T16/$X16</f>
        <v>0.40363666236458717</v>
      </c>
      <c r="U17" s="2"/>
      <c r="V17" s="4">
        <f>V16/$X16</f>
        <v>0.59636333763541283</v>
      </c>
      <c r="W17" s="42"/>
      <c r="X17" s="33">
        <f t="shared" ref="X17" si="67">SUM(F17,L17,R17)</f>
        <v>1</v>
      </c>
      <c r="Y17" s="6"/>
    </row>
    <row r="18" spans="1:25" x14ac:dyDescent="0.25">
      <c r="A18" s="27" t="s">
        <v>11</v>
      </c>
      <c r="B18" s="34">
        <v>18559</v>
      </c>
      <c r="C18" s="2">
        <f t="shared" si="1"/>
        <v>2.2761892616322724E-2</v>
      </c>
      <c r="D18" s="3">
        <v>33965</v>
      </c>
      <c r="E18" s="42">
        <f t="shared" si="1"/>
        <v>7.2916414669436158E-2</v>
      </c>
      <c r="F18" s="34">
        <v>52524</v>
      </c>
      <c r="G18" s="6">
        <f t="shared" ref="G18" si="68">F18/F$32</f>
        <v>4.0997211167370234E-2</v>
      </c>
      <c r="H18" s="34">
        <v>87</v>
      </c>
      <c r="I18" s="2">
        <f t="shared" ref="I18" si="69">H18/H$32</f>
        <v>4.0686442495655875E-3</v>
      </c>
      <c r="J18" s="3">
        <v>49</v>
      </c>
      <c r="K18" s="42">
        <f t="shared" ref="K18" si="70">J18/J$32</f>
        <v>2.6792004941803243E-3</v>
      </c>
      <c r="L18" s="34">
        <v>136</v>
      </c>
      <c r="M18" s="6">
        <f t="shared" ref="M18" si="71">L18/L$32</f>
        <v>3.4281033880212315E-3</v>
      </c>
      <c r="N18" s="34">
        <v>34395</v>
      </c>
      <c r="O18" s="2">
        <f t="shared" ref="O18" si="72">N18/N$32</f>
        <v>1.3986005037689979E-2</v>
      </c>
      <c r="P18" s="3">
        <v>133552</v>
      </c>
      <c r="Q18" s="42">
        <f t="shared" ref="Q18" si="73">P18/P$32</f>
        <v>0.11087114262502391</v>
      </c>
      <c r="R18" s="34">
        <v>167947</v>
      </c>
      <c r="S18" s="6">
        <f t="shared" ref="S18" si="74">R18/R$32</f>
        <v>4.5839382786869158E-2</v>
      </c>
      <c r="T18" s="34">
        <v>53041</v>
      </c>
      <c r="U18" s="2">
        <f t="shared" ref="U18" si="75">T18/T$32</f>
        <v>1.6092623758889344E-2</v>
      </c>
      <c r="V18" s="3">
        <v>167566</v>
      </c>
      <c r="W18" s="42">
        <f t="shared" ref="W18" si="76">V18/V$32</f>
        <v>9.9229871430632374E-2</v>
      </c>
      <c r="X18" s="34">
        <f t="shared" si="0"/>
        <v>220607</v>
      </c>
      <c r="Y18" s="6">
        <f t="shared" ref="Y18" si="77">X18/X$32</f>
        <v>4.4257296454493167E-2</v>
      </c>
    </row>
    <row r="19" spans="1:25" s="1" customFormat="1" x14ac:dyDescent="0.25">
      <c r="A19" s="26" t="s">
        <v>27</v>
      </c>
      <c r="B19" s="33">
        <f>B18/$X18</f>
        <v>8.4126976931828995E-2</v>
      </c>
      <c r="C19" s="5"/>
      <c r="D19" s="4">
        <f>D18/$X18</f>
        <v>0.15396156966914015</v>
      </c>
      <c r="E19" s="41"/>
      <c r="F19" s="33">
        <f>F18/$X18</f>
        <v>0.23808854660096915</v>
      </c>
      <c r="G19" s="6"/>
      <c r="H19" s="33">
        <f>H18/$X18</f>
        <v>3.9436645256043552E-4</v>
      </c>
      <c r="I19" s="2"/>
      <c r="J19" s="4">
        <f>J18/$X18</f>
        <v>2.2211443879840623E-4</v>
      </c>
      <c r="K19" s="42"/>
      <c r="L19" s="33">
        <f>L18/$X18</f>
        <v>6.1648089135884175E-4</v>
      </c>
      <c r="M19" s="6"/>
      <c r="N19" s="33">
        <f>N18/$X18</f>
        <v>0.15591073719328943</v>
      </c>
      <c r="O19" s="2"/>
      <c r="P19" s="4">
        <f>P18/$X18</f>
        <v>0.60538423531438257</v>
      </c>
      <c r="Q19" s="42"/>
      <c r="R19" s="33">
        <f>R18/$X18</f>
        <v>0.76129497250767197</v>
      </c>
      <c r="S19" s="6"/>
      <c r="T19" s="33">
        <f>T18/$X18</f>
        <v>0.24043208057767887</v>
      </c>
      <c r="U19" s="2"/>
      <c r="V19" s="4">
        <f>V18/$X18</f>
        <v>0.75956791942232116</v>
      </c>
      <c r="W19" s="42"/>
      <c r="X19" s="33">
        <f t="shared" ref="X19" si="78">SUM(F19,L19,R19)</f>
        <v>1</v>
      </c>
      <c r="Y19" s="6"/>
    </row>
    <row r="20" spans="1:25" x14ac:dyDescent="0.25">
      <c r="A20" s="27" t="s">
        <v>6</v>
      </c>
      <c r="B20" s="34">
        <v>27784</v>
      </c>
      <c r="C20" s="2">
        <f t="shared" si="1"/>
        <v>3.4075996791417131E-2</v>
      </c>
      <c r="D20" s="3">
        <v>38900</v>
      </c>
      <c r="E20" s="42">
        <f t="shared" si="1"/>
        <v>8.351092391111635E-2</v>
      </c>
      <c r="F20" s="34">
        <v>66684</v>
      </c>
      <c r="G20" s="6">
        <f t="shared" ref="G20" si="79">F20/F$32</f>
        <v>5.2049692130929033E-2</v>
      </c>
      <c r="H20" s="34">
        <v>763</v>
      </c>
      <c r="I20" s="2">
        <f t="shared" ref="I20" si="80">H20/H$32</f>
        <v>3.568247772894878E-2</v>
      </c>
      <c r="J20" s="3">
        <v>261</v>
      </c>
      <c r="K20" s="42">
        <f t="shared" ref="K20" si="81">J20/J$32</f>
        <v>1.4270843448593157E-2</v>
      </c>
      <c r="L20" s="34">
        <v>1024</v>
      </c>
      <c r="M20" s="6">
        <f t="shared" ref="M20" si="82">L20/L$32</f>
        <v>2.5811601980395154E-2</v>
      </c>
      <c r="N20" s="34">
        <v>68232</v>
      </c>
      <c r="O20" s="2">
        <f t="shared" ref="O20" si="83">N20/N$32</f>
        <v>2.7745111083926809E-2</v>
      </c>
      <c r="P20" s="3">
        <v>93955</v>
      </c>
      <c r="Q20" s="42">
        <f t="shared" ref="Q20" si="84">P20/P$32</f>
        <v>7.7998818477702472E-2</v>
      </c>
      <c r="R20" s="34">
        <v>162187</v>
      </c>
      <c r="S20" s="6">
        <f t="shared" ref="S20" si="85">R20/R$32</f>
        <v>4.42672508354061E-2</v>
      </c>
      <c r="T20" s="34">
        <v>96779</v>
      </c>
      <c r="U20" s="2">
        <f t="shared" ref="U20" si="86">T20/T$32</f>
        <v>2.9362720061114077E-2</v>
      </c>
      <c r="V20" s="3">
        <v>133117</v>
      </c>
      <c r="W20" s="42">
        <f t="shared" ref="W20" si="87">V20/V$32</f>
        <v>7.8829731539999101E-2</v>
      </c>
      <c r="X20" s="34">
        <f t="shared" si="0"/>
        <v>229895</v>
      </c>
      <c r="Y20" s="6">
        <f t="shared" ref="Y20" si="88">X20/X$32</f>
        <v>4.6120617969537259E-2</v>
      </c>
    </row>
    <row r="21" spans="1:25" s="1" customFormat="1" x14ac:dyDescent="0.25">
      <c r="A21" s="26" t="s">
        <v>27</v>
      </c>
      <c r="B21" s="33">
        <f>B20/$X20</f>
        <v>0.12085517301376715</v>
      </c>
      <c r="C21" s="5"/>
      <c r="D21" s="4">
        <f>D20/$X20</f>
        <v>0.16920768176776355</v>
      </c>
      <c r="E21" s="41"/>
      <c r="F21" s="33">
        <f>F20/$X20</f>
        <v>0.29006285478153071</v>
      </c>
      <c r="G21" s="6"/>
      <c r="H21" s="33">
        <f>H20/$X20</f>
        <v>3.3189064572957221E-3</v>
      </c>
      <c r="I21" s="2"/>
      <c r="J21" s="4">
        <f>J20/$X20</f>
        <v>1.1353008982361514E-3</v>
      </c>
      <c r="K21" s="42"/>
      <c r="L21" s="33">
        <f>L20/$X20</f>
        <v>4.454207355531873E-3</v>
      </c>
      <c r="M21" s="6"/>
      <c r="N21" s="33">
        <f>N20/$X20</f>
        <v>0.29679636355727612</v>
      </c>
      <c r="O21" s="2"/>
      <c r="P21" s="4">
        <f>P20/$X20</f>
        <v>0.4086865743056613</v>
      </c>
      <c r="Q21" s="42"/>
      <c r="R21" s="33">
        <f>R20/$X20</f>
        <v>0.70548293786293748</v>
      </c>
      <c r="S21" s="6"/>
      <c r="T21" s="33">
        <f>T20/$X20</f>
        <v>0.42097044302833903</v>
      </c>
      <c r="U21" s="2"/>
      <c r="V21" s="4">
        <f>V20/$X20</f>
        <v>0.57903390678353162</v>
      </c>
      <c r="W21" s="42"/>
      <c r="X21" s="33">
        <f t="shared" ref="X21" si="89">SUM(F21,L21,R21)</f>
        <v>1</v>
      </c>
      <c r="Y21" s="6"/>
    </row>
    <row r="22" spans="1:25" x14ac:dyDescent="0.25">
      <c r="A22" s="27" t="s">
        <v>7</v>
      </c>
      <c r="B22" s="34">
        <v>7177</v>
      </c>
      <c r="C22" s="2">
        <f t="shared" si="1"/>
        <v>8.8023117251655892E-3</v>
      </c>
      <c r="D22" s="3">
        <v>1852</v>
      </c>
      <c r="E22" s="42">
        <f t="shared" si="1"/>
        <v>3.9758928299071326E-3</v>
      </c>
      <c r="F22" s="34">
        <v>9029</v>
      </c>
      <c r="G22" s="6">
        <f t="shared" ref="G22" si="90">F22/F$32</f>
        <v>7.0475176991505947E-3</v>
      </c>
      <c r="H22" s="34" t="s">
        <v>15</v>
      </c>
      <c r="I22" s="3" t="s">
        <v>15</v>
      </c>
      <c r="J22" s="3" t="s">
        <v>15</v>
      </c>
      <c r="K22" s="47" t="s">
        <v>15</v>
      </c>
      <c r="L22" s="34" t="s">
        <v>15</v>
      </c>
      <c r="M22" s="38" t="s">
        <v>15</v>
      </c>
      <c r="N22" s="34">
        <v>180698</v>
      </c>
      <c r="O22" s="2">
        <f t="shared" ref="O22" si="91">N22/N$32</f>
        <v>7.3477050103227318E-2</v>
      </c>
      <c r="P22" s="3">
        <v>30264</v>
      </c>
      <c r="Q22" s="42">
        <f t="shared" ref="Q22" si="92">P22/P$32</f>
        <v>2.5124328055017697E-2</v>
      </c>
      <c r="R22" s="34">
        <v>210962</v>
      </c>
      <c r="S22" s="6">
        <f t="shared" ref="S22" si="93">R22/R$32</f>
        <v>5.7579878601484343E-2</v>
      </c>
      <c r="T22" s="34">
        <v>187876</v>
      </c>
      <c r="U22" s="2">
        <f t="shared" ref="U22" si="94">T22/T$32</f>
        <v>5.7001522997777089E-2</v>
      </c>
      <c r="V22" s="3">
        <v>32116</v>
      </c>
      <c r="W22" s="42">
        <f t="shared" ref="W22" si="95">V22/V$32</f>
        <v>1.9018575074097308E-2</v>
      </c>
      <c r="X22" s="34">
        <f t="shared" si="0"/>
        <v>219991</v>
      </c>
      <c r="Y22" s="6">
        <f t="shared" ref="Y22" si="96">X22/X$32</f>
        <v>4.4133716991393776E-2</v>
      </c>
    </row>
    <row r="23" spans="1:25" s="1" customFormat="1" x14ac:dyDescent="0.25">
      <c r="A23" s="26" t="s">
        <v>27</v>
      </c>
      <c r="B23" s="33">
        <f>B22/$X22</f>
        <v>3.2624061893441095E-2</v>
      </c>
      <c r="C23" s="5"/>
      <c r="D23" s="4">
        <f>D22/$X22</f>
        <v>8.4185262124359637E-3</v>
      </c>
      <c r="E23" s="41"/>
      <c r="F23" s="33">
        <f>F22/$X22</f>
        <v>4.1042588105877062E-2</v>
      </c>
      <c r="G23" s="6"/>
      <c r="H23" s="34" t="s">
        <v>15</v>
      </c>
      <c r="I23" s="2"/>
      <c r="J23" s="3" t="s">
        <v>15</v>
      </c>
      <c r="K23" s="42"/>
      <c r="L23" s="34" t="s">
        <v>15</v>
      </c>
      <c r="M23" s="6"/>
      <c r="N23" s="33">
        <f>N22/$X22</f>
        <v>0.82138814769695123</v>
      </c>
      <c r="O23" s="2"/>
      <c r="P23" s="4">
        <f>P22/$X22</f>
        <v>0.13756926419717169</v>
      </c>
      <c r="Q23" s="42"/>
      <c r="R23" s="33">
        <f>R22/$X22</f>
        <v>0.95895741189412298</v>
      </c>
      <c r="S23" s="6"/>
      <c r="T23" s="33">
        <f>T22/$X22</f>
        <v>0.85401675523089582</v>
      </c>
      <c r="U23" s="2"/>
      <c r="V23" s="4">
        <f>V22/$X22</f>
        <v>0.14598779040960766</v>
      </c>
      <c r="W23" s="42"/>
      <c r="X23" s="33">
        <f t="shared" ref="X23" si="97">SUM(F23,L23,R23)</f>
        <v>1</v>
      </c>
      <c r="Y23" s="6"/>
    </row>
    <row r="24" spans="1:25" x14ac:dyDescent="0.25">
      <c r="A24" s="27" t="s">
        <v>12</v>
      </c>
      <c r="B24" s="34">
        <v>74518</v>
      </c>
      <c r="C24" s="2">
        <f t="shared" si="1"/>
        <v>9.139343251161898E-2</v>
      </c>
      <c r="D24" s="3">
        <v>5077</v>
      </c>
      <c r="E24" s="42">
        <f t="shared" si="1"/>
        <v>1.0899356316111509E-2</v>
      </c>
      <c r="F24" s="34">
        <v>79595</v>
      </c>
      <c r="G24" s="6">
        <f t="shared" ref="G24" si="98">F24/F$32</f>
        <v>6.2127275585767146E-2</v>
      </c>
      <c r="H24" s="34">
        <v>253</v>
      </c>
      <c r="I24" s="2">
        <f t="shared" ref="I24" si="99">H24/H$32</f>
        <v>1.1831804541840157E-2</v>
      </c>
      <c r="J24" s="3">
        <v>75</v>
      </c>
      <c r="K24" s="42">
        <f t="shared" ref="K24" si="100">J24/J$32</f>
        <v>4.1008170829290678E-3</v>
      </c>
      <c r="L24" s="34">
        <v>328</v>
      </c>
      <c r="M24" s="6">
        <f t="shared" ref="M24" si="101">L24/L$32</f>
        <v>8.2677787593453227E-3</v>
      </c>
      <c r="N24" s="34">
        <v>208453</v>
      </c>
      <c r="O24" s="2">
        <f t="shared" ref="O24" si="102">N24/N$32</f>
        <v>8.476303846842824E-2</v>
      </c>
      <c r="P24" s="3">
        <v>18269</v>
      </c>
      <c r="Q24" s="42">
        <f t="shared" ref="Q24" si="103">P24/P$32</f>
        <v>1.5166413865884163E-2</v>
      </c>
      <c r="R24" s="34">
        <v>226722</v>
      </c>
      <c r="S24" s="6">
        <f t="shared" ref="S24" si="104">R24/R$32</f>
        <v>6.1881406302015211E-2</v>
      </c>
      <c r="T24" s="34">
        <v>283225</v>
      </c>
      <c r="U24" s="2">
        <f t="shared" ref="U24" si="105">T24/T$32</f>
        <v>8.5930381480579826E-2</v>
      </c>
      <c r="V24" s="3">
        <v>23420</v>
      </c>
      <c r="W24" s="42">
        <f t="shared" ref="W24" si="106">V24/V$32</f>
        <v>1.3868944707789231E-2</v>
      </c>
      <c r="X24" s="34">
        <f t="shared" si="0"/>
        <v>306645</v>
      </c>
      <c r="Y24" s="6">
        <f t="shared" ref="Y24" si="107">X24/X$32</f>
        <v>6.1517896854080135E-2</v>
      </c>
    </row>
    <row r="25" spans="1:25" s="1" customFormat="1" x14ac:dyDescent="0.25">
      <c r="A25" s="26" t="s">
        <v>27</v>
      </c>
      <c r="B25" s="33">
        <f>B24/$X24</f>
        <v>0.24301064749139886</v>
      </c>
      <c r="C25" s="5"/>
      <c r="D25" s="4">
        <f>D24/$X24</f>
        <v>1.6556604542712256E-2</v>
      </c>
      <c r="E25" s="41"/>
      <c r="F25" s="33">
        <f>F24/$X24</f>
        <v>0.25956725203411113</v>
      </c>
      <c r="G25" s="6"/>
      <c r="H25" s="33">
        <f>H24/$X24</f>
        <v>8.2505829216194626E-4</v>
      </c>
      <c r="I25" s="2"/>
      <c r="J25" s="4">
        <f>J24/$X24</f>
        <v>2.4458249767646625E-4</v>
      </c>
      <c r="K25" s="42"/>
      <c r="L25" s="33">
        <f>L24/$X24</f>
        <v>1.0696407898384125E-3</v>
      </c>
      <c r="M25" s="6"/>
      <c r="N25" s="33">
        <f>N24/$X24</f>
        <v>0.67978607184203232</v>
      </c>
      <c r="O25" s="2"/>
      <c r="P25" s="4">
        <f>P24/$X24</f>
        <v>5.9577035334018168E-2</v>
      </c>
      <c r="Q25" s="42"/>
      <c r="R25" s="33">
        <f>R24/$X24</f>
        <v>0.73936310717605047</v>
      </c>
      <c r="S25" s="6"/>
      <c r="T25" s="33">
        <f>T24/$X24</f>
        <v>0.92362503872556212</v>
      </c>
      <c r="U25" s="2"/>
      <c r="V25" s="4">
        <f>V24/$X24</f>
        <v>7.6374961274437866E-2</v>
      </c>
      <c r="W25" s="42"/>
      <c r="X25" s="33">
        <f t="shared" ref="X25" si="108">SUM(F25,L25,R25)</f>
        <v>1</v>
      </c>
      <c r="Y25" s="6"/>
    </row>
    <row r="26" spans="1:25" x14ac:dyDescent="0.25">
      <c r="A26" s="27" t="s">
        <v>8</v>
      </c>
      <c r="B26" s="34">
        <v>68744</v>
      </c>
      <c r="C26" s="2">
        <f t="shared" si="1"/>
        <v>8.4311845789993498E-2</v>
      </c>
      <c r="D26" s="3">
        <v>63325</v>
      </c>
      <c r="E26" s="42">
        <f t="shared" si="1"/>
        <v>0.13594676752368748</v>
      </c>
      <c r="F26" s="34">
        <v>132068</v>
      </c>
      <c r="G26" s="6">
        <f t="shared" ref="G26" si="109">F26/F$32</f>
        <v>0.10308467908864999</v>
      </c>
      <c r="H26" s="34">
        <v>73</v>
      </c>
      <c r="I26" s="2">
        <f t="shared" ref="I26" si="110">H26/H$32</f>
        <v>3.4139198875665277E-3</v>
      </c>
      <c r="J26" s="3">
        <v>48</v>
      </c>
      <c r="K26" s="42">
        <f t="shared" ref="K26" si="111">J26/J$32</f>
        <v>2.6245229330746035E-3</v>
      </c>
      <c r="L26" s="34">
        <v>121</v>
      </c>
      <c r="M26" s="6">
        <f t="shared" ref="M26" si="112">L26/L$32</f>
        <v>3.0500037496365368E-3</v>
      </c>
      <c r="N26" s="34">
        <v>160909</v>
      </c>
      <c r="O26" s="2">
        <f t="shared" ref="O26" si="113">N26/N$32</f>
        <v>6.5430268486979415E-2</v>
      </c>
      <c r="P26" s="3">
        <v>155486</v>
      </c>
      <c r="Q26" s="42">
        <f t="shared" ref="Q26" si="114">P26/P$32</f>
        <v>0.12908013719146449</v>
      </c>
      <c r="R26" s="34">
        <v>316395</v>
      </c>
      <c r="S26" s="6">
        <f t="shared" ref="S26" si="115">R26/R$32</f>
        <v>8.6356716802630989E-2</v>
      </c>
      <c r="T26" s="34">
        <v>229726</v>
      </c>
      <c r="U26" s="2">
        <f t="shared" ref="U26" si="116">T26/T$32</f>
        <v>6.9698800656748813E-2</v>
      </c>
      <c r="V26" s="3">
        <v>218858</v>
      </c>
      <c r="W26" s="42">
        <f t="shared" ref="W26" si="117">V26/V$32</f>
        <v>0.12960416314506129</v>
      </c>
      <c r="X26" s="34">
        <f t="shared" si="0"/>
        <v>448584</v>
      </c>
      <c r="Y26" s="6">
        <f t="shared" ref="Y26" si="118">X26/X$32</f>
        <v>8.9993132913925494E-2</v>
      </c>
    </row>
    <row r="27" spans="1:25" s="1" customFormat="1" x14ac:dyDescent="0.25">
      <c r="A27" s="26" t="s">
        <v>27</v>
      </c>
      <c r="B27" s="33">
        <f>B26/$X26</f>
        <v>0.15324666060314232</v>
      </c>
      <c r="C27" s="5"/>
      <c r="D27" s="4">
        <f>D26/$X26</f>
        <v>0.14116642590908279</v>
      </c>
      <c r="E27" s="41"/>
      <c r="F27" s="33">
        <f>F26/$X26</f>
        <v>0.2944108572753375</v>
      </c>
      <c r="G27" s="6"/>
      <c r="H27" s="33">
        <f>H26/$X26</f>
        <v>1.6273429279688978E-4</v>
      </c>
      <c r="I27" s="2"/>
      <c r="J27" s="4">
        <f>J26/$X26</f>
        <v>1.0700337060617409E-4</v>
      </c>
      <c r="K27" s="42"/>
      <c r="L27" s="33">
        <f>L26/$X26</f>
        <v>2.6973766340306386E-4</v>
      </c>
      <c r="M27" s="6"/>
      <c r="N27" s="33">
        <f>N26/$X26</f>
        <v>0.35870427835143476</v>
      </c>
      <c r="O27" s="2"/>
      <c r="P27" s="4">
        <f>P26/$X26</f>
        <v>0.34661512670982469</v>
      </c>
      <c r="Q27" s="42"/>
      <c r="R27" s="33">
        <f>R26/$X26</f>
        <v>0.70531940506125945</v>
      </c>
      <c r="S27" s="6"/>
      <c r="T27" s="33">
        <f>T26/$X26</f>
        <v>0.512113673247374</v>
      </c>
      <c r="U27" s="2"/>
      <c r="V27" s="4">
        <f>V26/$X26</f>
        <v>0.48788632675262605</v>
      </c>
      <c r="W27" s="42"/>
      <c r="X27" s="33">
        <f t="shared" ref="X27" si="119">SUM(F27,L27,R27)</f>
        <v>1</v>
      </c>
      <c r="Y27" s="6"/>
    </row>
    <row r="28" spans="1:25" x14ac:dyDescent="0.25">
      <c r="A28" s="27" t="s">
        <v>13</v>
      </c>
      <c r="B28" s="34">
        <v>6365</v>
      </c>
      <c r="C28" s="2">
        <f t="shared" si="1"/>
        <v>7.806425265525844E-3</v>
      </c>
      <c r="D28" s="3">
        <v>25711</v>
      </c>
      <c r="E28" s="42">
        <f t="shared" si="1"/>
        <v>5.5196641765519597E-2</v>
      </c>
      <c r="F28" s="34">
        <v>32076</v>
      </c>
      <c r="G28" s="6">
        <f t="shared" ref="G28" si="120">F28/F$32</f>
        <v>2.503667933524803E-2</v>
      </c>
      <c r="H28" s="34">
        <v>18</v>
      </c>
      <c r="I28" s="2">
        <f t="shared" ref="I28" si="121">H28/H$32</f>
        <v>8.4178846542736299E-4</v>
      </c>
      <c r="J28" s="3">
        <v>224</v>
      </c>
      <c r="K28" s="42">
        <f t="shared" ref="K28" si="122">J28/J$32</f>
        <v>1.2247773687681483E-2</v>
      </c>
      <c r="L28" s="34">
        <v>242</v>
      </c>
      <c r="M28" s="6">
        <f t="shared" ref="M28" si="123">L28/L$32</f>
        <v>6.1000074992730736E-3</v>
      </c>
      <c r="N28" s="34">
        <v>17781</v>
      </c>
      <c r="O28" s="2">
        <f t="shared" ref="O28" si="124">N28/N$32</f>
        <v>7.2302705502301353E-3</v>
      </c>
      <c r="P28" s="3">
        <v>88981</v>
      </c>
      <c r="Q28" s="42">
        <f t="shared" ref="Q28" si="125">P28/P$32</f>
        <v>7.3869542514655356E-2</v>
      </c>
      <c r="R28" s="34">
        <v>106762</v>
      </c>
      <c r="S28" s="6">
        <f t="shared" ref="S28" si="126">R28/R$32</f>
        <v>2.9139574896197756E-2</v>
      </c>
      <c r="T28" s="34">
        <v>24164</v>
      </c>
      <c r="U28" s="2">
        <f t="shared" ref="U28" si="127">T28/T$32</f>
        <v>7.3313504743463005E-3</v>
      </c>
      <c r="V28" s="3">
        <v>114916</v>
      </c>
      <c r="W28" s="42">
        <f t="shared" ref="W28" si="128">V28/V$32</f>
        <v>6.80513941093214E-2</v>
      </c>
      <c r="X28" s="34">
        <f t="shared" si="0"/>
        <v>139080</v>
      </c>
      <c r="Y28" s="6">
        <f t="shared" ref="Y28" si="129">X28/X$32</f>
        <v>2.7901674882895418E-2</v>
      </c>
    </row>
    <row r="29" spans="1:25" s="1" customFormat="1" x14ac:dyDescent="0.25">
      <c r="A29" s="26" t="s">
        <v>27</v>
      </c>
      <c r="B29" s="33">
        <f>B28/$X28</f>
        <v>4.5765027322404374E-2</v>
      </c>
      <c r="C29" s="5"/>
      <c r="D29" s="4">
        <f>D28/$X28</f>
        <v>0.1848648259994248</v>
      </c>
      <c r="E29" s="41"/>
      <c r="F29" s="33">
        <f>F28/$X28</f>
        <v>0.23062985332182917</v>
      </c>
      <c r="G29" s="6"/>
      <c r="H29" s="33">
        <f>H28/$X28</f>
        <v>1.2942191544434859E-4</v>
      </c>
      <c r="I29" s="2"/>
      <c r="J29" s="4">
        <f>J28/$X28</f>
        <v>1.6105838366407823E-3</v>
      </c>
      <c r="K29" s="42"/>
      <c r="L29" s="33">
        <f>L28/$X28</f>
        <v>1.7400057520851309E-3</v>
      </c>
      <c r="M29" s="6"/>
      <c r="N29" s="33">
        <f>N28/$X28</f>
        <v>0.12784728213977567</v>
      </c>
      <c r="O29" s="2"/>
      <c r="P29" s="4">
        <f>P28/$X28</f>
        <v>0.63978285878631003</v>
      </c>
      <c r="Q29" s="42"/>
      <c r="R29" s="33">
        <f>R28/$X28</f>
        <v>0.76763014092608572</v>
      </c>
      <c r="S29" s="6"/>
      <c r="T29" s="33">
        <f>T28/$X28</f>
        <v>0.17374173137762439</v>
      </c>
      <c r="U29" s="2"/>
      <c r="V29" s="4">
        <f>V28/$X28</f>
        <v>0.82625826862237561</v>
      </c>
      <c r="W29" s="42"/>
      <c r="X29" s="33">
        <f t="shared" ref="X29" si="130">SUM(F29,L29,R29)</f>
        <v>1</v>
      </c>
      <c r="Y29" s="6"/>
    </row>
    <row r="30" spans="1:25" x14ac:dyDescent="0.25">
      <c r="A30" s="27" t="s">
        <v>14</v>
      </c>
      <c r="B30" s="34">
        <v>4684</v>
      </c>
      <c r="C30" s="2">
        <f t="shared" si="1"/>
        <v>5.7447440602864186E-3</v>
      </c>
      <c r="D30" s="3">
        <v>1656</v>
      </c>
      <c r="E30" s="42">
        <f t="shared" si="1"/>
        <v>3.5551179947765723E-3</v>
      </c>
      <c r="F30" s="34">
        <v>6339</v>
      </c>
      <c r="G30" s="6">
        <f t="shared" ref="G30" si="131">F30/F$32</f>
        <v>4.9478585330507939E-3</v>
      </c>
      <c r="H30" s="34">
        <v>1542</v>
      </c>
      <c r="I30" s="2">
        <f t="shared" ref="I30" si="132">H30/H$32</f>
        <v>7.2113211871610766E-2</v>
      </c>
      <c r="J30" s="3">
        <v>671</v>
      </c>
      <c r="K30" s="42">
        <f t="shared" ref="K30" si="133">J30/J$32</f>
        <v>3.6688643501938727E-2</v>
      </c>
      <c r="L30" s="34">
        <v>2213</v>
      </c>
      <c r="M30" s="6">
        <f t="shared" ref="M30" si="134">L30/L$32</f>
        <v>5.5782299983021949E-2</v>
      </c>
      <c r="N30" s="34">
        <v>24691</v>
      </c>
      <c r="O30" s="2">
        <f t="shared" ref="O30" si="135">N30/N$32</f>
        <v>1.0040077057293305E-2</v>
      </c>
      <c r="P30" s="3">
        <v>46114</v>
      </c>
      <c r="Q30" s="42">
        <f t="shared" ref="Q30" si="136">P30/P$32</f>
        <v>3.828255564132587E-2</v>
      </c>
      <c r="R30" s="34">
        <v>70805</v>
      </c>
      <c r="S30" s="6">
        <f t="shared" ref="S30" si="137">R30/R$32</f>
        <v>1.932548660127463E-2</v>
      </c>
      <c r="T30" s="34">
        <v>30917</v>
      </c>
      <c r="U30" s="2">
        <f t="shared" ref="U30" si="138">T30/T$32</f>
        <v>9.3802086829732068E-3</v>
      </c>
      <c r="V30" s="3">
        <v>48441</v>
      </c>
      <c r="W30" s="42">
        <f t="shared" ref="W30" si="139">V30/V$32</f>
        <v>2.8685975687020415E-2</v>
      </c>
      <c r="X30" s="34">
        <f t="shared" si="0"/>
        <v>79357</v>
      </c>
      <c r="Y30" s="6">
        <f t="shared" ref="Y30" si="140">X30/X$32</f>
        <v>1.5920284826588523E-2</v>
      </c>
    </row>
    <row r="31" spans="1:25" s="1" customFormat="1" ht="15.75" thickBot="1" x14ac:dyDescent="0.3">
      <c r="A31" s="28" t="s">
        <v>27</v>
      </c>
      <c r="B31" s="35">
        <f>B30/$X30</f>
        <v>5.902440868480411E-2</v>
      </c>
      <c r="C31" s="12"/>
      <c r="D31" s="11">
        <f>D30/$X30</f>
        <v>2.0867724334337236E-2</v>
      </c>
      <c r="E31" s="43"/>
      <c r="F31" s="35">
        <f>F30/$X30</f>
        <v>7.9879531736330764E-2</v>
      </c>
      <c r="G31" s="14"/>
      <c r="H31" s="35">
        <f>H30/$X30</f>
        <v>1.9431178093929961E-2</v>
      </c>
      <c r="I31" s="13"/>
      <c r="J31" s="11">
        <f>J30/$X30</f>
        <v>8.4554607659059686E-3</v>
      </c>
      <c r="K31" s="48"/>
      <c r="L31" s="37">
        <f>L30/$X30</f>
        <v>2.788663885983593E-2</v>
      </c>
      <c r="M31" s="9"/>
      <c r="N31" s="35">
        <f>N30/$X30</f>
        <v>0.31113827387628062</v>
      </c>
      <c r="O31" s="13"/>
      <c r="P31" s="11">
        <f>P30/$X30</f>
        <v>0.58109555552755265</v>
      </c>
      <c r="Q31" s="48"/>
      <c r="R31" s="37">
        <f>R30/$X30</f>
        <v>0.89223382940383333</v>
      </c>
      <c r="S31" s="9"/>
      <c r="T31" s="35">
        <f>T30/$X30</f>
        <v>0.38959386065501467</v>
      </c>
      <c r="U31" s="13"/>
      <c r="V31" s="11">
        <f>V30/$X30</f>
        <v>0.61041874062779589</v>
      </c>
      <c r="W31" s="48"/>
      <c r="X31" s="37">
        <f t="shared" ref="X31" si="141">SUM(F31,L31,R31)</f>
        <v>1</v>
      </c>
      <c r="Y31" s="9"/>
    </row>
    <row r="32" spans="1:25" x14ac:dyDescent="0.25">
      <c r="A32" s="23" t="s">
        <v>9</v>
      </c>
      <c r="B32" s="36">
        <f t="shared" ref="B32:W32" si="142">SUM(B4:B30)</f>
        <v>815353.99155214371</v>
      </c>
      <c r="C32" s="16">
        <f t="shared" si="142"/>
        <v>0.99999755743865337</v>
      </c>
      <c r="D32" s="15">
        <f t="shared" si="142"/>
        <v>465807.32409813424</v>
      </c>
      <c r="E32" s="44">
        <f t="shared" si="142"/>
        <v>0.99999715741237694</v>
      </c>
      <c r="F32" s="36">
        <f t="shared" si="142"/>
        <v>1281160.3156510305</v>
      </c>
      <c r="G32" s="17">
        <f t="shared" si="142"/>
        <v>0.99999741199365122</v>
      </c>
      <c r="H32" s="30">
        <f t="shared" si="142"/>
        <v>21383.044243617282</v>
      </c>
      <c r="I32" s="16">
        <f t="shared" si="142"/>
        <v>0.9999979309018503</v>
      </c>
      <c r="J32" s="15">
        <f t="shared" si="142"/>
        <v>18289.038131500896</v>
      </c>
      <c r="K32" s="44">
        <f t="shared" si="142"/>
        <v>0.99999791506252977</v>
      </c>
      <c r="L32" s="36">
        <f t="shared" si="142"/>
        <v>39672.082375118174</v>
      </c>
      <c r="M32" s="17">
        <f t="shared" si="142"/>
        <v>0.99999792359984041</v>
      </c>
      <c r="N32" s="36">
        <f t="shared" si="142"/>
        <v>2459244.073437064</v>
      </c>
      <c r="O32" s="16">
        <f t="shared" si="142"/>
        <v>0.99999753036425743</v>
      </c>
      <c r="P32" s="15">
        <f t="shared" si="142"/>
        <v>1204569.5285353446</v>
      </c>
      <c r="Q32" s="44">
        <f t="shared" si="142"/>
        <v>0.99999707070844734</v>
      </c>
      <c r="R32" s="36">
        <f t="shared" si="142"/>
        <v>3663814.6019738507</v>
      </c>
      <c r="S32" s="17">
        <f t="shared" si="142"/>
        <v>0.99999737924133891</v>
      </c>
      <c r="T32" s="36">
        <f t="shared" si="142"/>
        <v>3295982.1092381459</v>
      </c>
      <c r="U32" s="16">
        <f t="shared" si="142"/>
        <v>0.99999753965953786</v>
      </c>
      <c r="V32" s="15">
        <f t="shared" si="142"/>
        <v>1688664.8907646593</v>
      </c>
      <c r="W32" s="44">
        <f t="shared" si="142"/>
        <v>0.99999710376837569</v>
      </c>
      <c r="X32" s="36">
        <f>SUM(F32,L32,R32)</f>
        <v>4984647</v>
      </c>
      <c r="Y32" s="17">
        <f>SUM(Y4:Y30)</f>
        <v>0.99999739199185012</v>
      </c>
    </row>
    <row r="33" spans="1:25" s="1" customFormat="1" ht="15.75" thickBot="1" x14ac:dyDescent="0.3">
      <c r="A33" s="29" t="s">
        <v>27</v>
      </c>
      <c r="B33" s="37">
        <f>B32/$X32</f>
        <v>0.16357306576617034</v>
      </c>
      <c r="C33" s="8"/>
      <c r="D33" s="7">
        <f>D32/$X32</f>
        <v>9.3448407499695407E-2</v>
      </c>
      <c r="E33" s="50"/>
      <c r="F33" s="37">
        <f>F32/$X32</f>
        <v>0.25702127265000518</v>
      </c>
      <c r="G33" s="10"/>
      <c r="H33" s="31">
        <f>H32/$X32</f>
        <v>4.2897810504168663E-3</v>
      </c>
      <c r="I33" s="8"/>
      <c r="J33" s="7">
        <f>J32/$X32</f>
        <v>3.6690738845701404E-3</v>
      </c>
      <c r="K33" s="50"/>
      <c r="L33" s="37">
        <f>L32/$X32</f>
        <v>7.9588549349870058E-3</v>
      </c>
      <c r="M33" s="10"/>
      <c r="N33" s="37">
        <f>N32/$X32</f>
        <v>0.49336373737941003</v>
      </c>
      <c r="O33" s="8"/>
      <c r="P33" s="7">
        <f>P32/$X32</f>
        <v>0.24165593441929681</v>
      </c>
      <c r="Q33" s="50"/>
      <c r="R33" s="37">
        <f>R32/$X32</f>
        <v>0.73501987241500766</v>
      </c>
      <c r="S33" s="10"/>
      <c r="T33" s="37">
        <f>T32/$X32</f>
        <v>0.66122678481307617</v>
      </c>
      <c r="U33" s="8"/>
      <c r="V33" s="7">
        <f>V32/$X32</f>
        <v>0.33877321518748654</v>
      </c>
      <c r="W33" s="50"/>
      <c r="X33" s="37">
        <f t="shared" ref="X33" si="143">SUM(F33,L33,R33)</f>
        <v>0.99999999999999978</v>
      </c>
      <c r="Y33" s="10"/>
    </row>
    <row r="36" spans="1:25" x14ac:dyDescent="0.25">
      <c r="A36" s="49" t="s">
        <v>29</v>
      </c>
    </row>
    <row r="37" spans="1:25" x14ac:dyDescent="0.25">
      <c r="A37" s="49" t="s">
        <v>30</v>
      </c>
    </row>
    <row r="38" spans="1:25" x14ac:dyDescent="0.25">
      <c r="A38" s="49" t="s">
        <v>31</v>
      </c>
    </row>
    <row r="39" spans="1:25" x14ac:dyDescent="0.25">
      <c r="A39" s="49" t="s">
        <v>32</v>
      </c>
    </row>
  </sheetData>
  <mergeCells count="5">
    <mergeCell ref="T2:Y2"/>
    <mergeCell ref="N2:S2"/>
    <mergeCell ref="H2:M2"/>
    <mergeCell ref="B2:G2"/>
    <mergeCell ref="A1:Y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tabula-SFS_2017_Annual-Report_S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2018-11-23T15:24:27Z</dcterms:created>
  <dcterms:modified xsi:type="dcterms:W3CDTF">2018-11-28T08:02:28Z</dcterms:modified>
</cp:coreProperties>
</file>