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4795" windowHeight="11985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F19" i="1" l="1"/>
  <c r="J19" i="1"/>
  <c r="J36" i="1"/>
  <c r="J53" i="1"/>
  <c r="J59" i="1"/>
  <c r="J58" i="1"/>
  <c r="J49" i="1"/>
  <c r="F59" i="1"/>
  <c r="F58" i="1"/>
  <c r="F53" i="1"/>
  <c r="F49" i="1"/>
  <c r="F36" i="1"/>
  <c r="D36" i="1" l="1"/>
  <c r="E36" i="1"/>
  <c r="B68" i="1"/>
  <c r="I58" i="1" l="1"/>
  <c r="H58" i="1"/>
  <c r="E58" i="1"/>
  <c r="D58" i="1"/>
  <c r="I53" i="1"/>
  <c r="H53" i="1"/>
  <c r="E53" i="1"/>
  <c r="D53" i="1"/>
  <c r="I49" i="1" l="1"/>
  <c r="H49" i="1"/>
  <c r="E49" i="1"/>
  <c r="D49" i="1"/>
  <c r="D19" i="1" l="1"/>
  <c r="I36" i="1"/>
  <c r="H36" i="1"/>
  <c r="I19" i="1"/>
  <c r="H19" i="1"/>
  <c r="E19" i="1"/>
  <c r="H59" i="1" l="1"/>
  <c r="D59" i="1"/>
  <c r="G19" i="1" l="1"/>
  <c r="G51" i="1"/>
  <c r="G50" i="1"/>
  <c r="G53" i="1"/>
  <c r="G56" i="1"/>
  <c r="G55" i="1"/>
  <c r="G57" i="1"/>
  <c r="G54" i="1"/>
  <c r="G58" i="1"/>
  <c r="G52" i="1"/>
  <c r="L57" i="1"/>
  <c r="L52" i="1"/>
  <c r="L56" i="1"/>
  <c r="L51" i="1"/>
  <c r="L55" i="1"/>
  <c r="L50" i="1"/>
  <c r="L54" i="1"/>
  <c r="L53" i="1"/>
  <c r="L58" i="1"/>
  <c r="G38" i="1"/>
  <c r="L8" i="1"/>
  <c r="L38" i="1"/>
  <c r="L7" i="1"/>
  <c r="L16" i="1"/>
  <c r="G16" i="1"/>
  <c r="G48" i="1"/>
  <c r="G44" i="1"/>
  <c r="G39" i="1"/>
  <c r="G40" i="1"/>
  <c r="G47" i="1"/>
  <c r="G42" i="1"/>
  <c r="L9" i="1"/>
  <c r="L48" i="1"/>
  <c r="L44" i="1"/>
  <c r="L42" i="1"/>
  <c r="L39" i="1"/>
  <c r="L47" i="1"/>
  <c r="L40" i="1"/>
  <c r="G7" i="1"/>
  <c r="G11" i="1"/>
  <c r="G8" i="1"/>
  <c r="G5" i="1"/>
  <c r="G15" i="1"/>
  <c r="G10" i="1"/>
  <c r="G9" i="1"/>
  <c r="L11" i="1"/>
  <c r="L10" i="1"/>
  <c r="L5" i="1"/>
  <c r="L15" i="1"/>
  <c r="G35" i="1"/>
  <c r="G27" i="1"/>
  <c r="G23" i="1"/>
  <c r="G34" i="1"/>
  <c r="L35" i="1"/>
  <c r="L27" i="1"/>
  <c r="L23" i="1"/>
  <c r="L34" i="1"/>
  <c r="G37" i="1"/>
  <c r="G43" i="1"/>
  <c r="G46" i="1"/>
  <c r="G45" i="1"/>
  <c r="G41" i="1"/>
  <c r="G49" i="1"/>
  <c r="L46" i="1"/>
  <c r="L45" i="1"/>
  <c r="L41" i="1"/>
  <c r="L43" i="1"/>
  <c r="L37" i="1"/>
  <c r="L49" i="1"/>
  <c r="G31" i="1"/>
  <c r="G28" i="1"/>
  <c r="G33" i="1"/>
  <c r="G24" i="1"/>
  <c r="G22" i="1"/>
  <c r="G21" i="1"/>
  <c r="L33" i="1"/>
  <c r="L24" i="1"/>
  <c r="L28" i="1"/>
  <c r="L31" i="1"/>
  <c r="L21" i="1"/>
  <c r="L22" i="1"/>
  <c r="L29" i="1"/>
  <c r="L32" i="1"/>
  <c r="L26" i="1"/>
  <c r="L25" i="1"/>
  <c r="L30" i="1"/>
  <c r="G29" i="1"/>
  <c r="G26" i="1"/>
  <c r="G25" i="1"/>
  <c r="G32" i="1"/>
  <c r="G30" i="1"/>
  <c r="G12" i="1"/>
  <c r="G6" i="1"/>
  <c r="G17" i="1"/>
  <c r="G13" i="1"/>
  <c r="G4" i="1"/>
  <c r="G14" i="1"/>
  <c r="L12" i="1"/>
  <c r="L6" i="1"/>
  <c r="L4" i="1"/>
  <c r="L13" i="1"/>
  <c r="L14" i="1"/>
  <c r="L17" i="1"/>
  <c r="L18" i="1"/>
  <c r="G18" i="1"/>
  <c r="G3" i="1"/>
  <c r="L19" i="1"/>
  <c r="L3" i="1"/>
  <c r="L36" i="1"/>
  <c r="L20" i="1"/>
  <c r="G20" i="1"/>
  <c r="G36" i="1"/>
  <c r="L59" i="1" l="1"/>
  <c r="G59" i="1"/>
</calcChain>
</file>

<file path=xl/sharedStrings.xml><?xml version="1.0" encoding="utf-8"?>
<sst xmlns="http://schemas.openxmlformats.org/spreadsheetml/2006/main" count="134" uniqueCount="48">
  <si>
    <t>%</t>
  </si>
  <si>
    <t>Type</t>
  </si>
  <si>
    <t>Overall total</t>
  </si>
  <si>
    <t>Sums checked by JRC 08-2018</t>
  </si>
  <si>
    <t>ID</t>
  </si>
  <si>
    <t>Stand categories by species</t>
  </si>
  <si>
    <t>Beech forests</t>
  </si>
  <si>
    <t>Spruce forests</t>
  </si>
  <si>
    <t>Common oak forests</t>
  </si>
  <si>
    <t>Fir forests</t>
  </si>
  <si>
    <t>Sessile oak forests</t>
  </si>
  <si>
    <t>Pine forests</t>
  </si>
  <si>
    <t>Turkey oak forests</t>
  </si>
  <si>
    <t>Forest of narrow-leaved ash</t>
  </si>
  <si>
    <t>Hungarian oak forests</t>
  </si>
  <si>
    <t>Forests of birch, aspen and black locust</t>
  </si>
  <si>
    <t>Hornbeam forests</t>
  </si>
  <si>
    <t>Forests of ash and maple</t>
  </si>
  <si>
    <t>Lime forests</t>
  </si>
  <si>
    <t>Forests of other broadleaves</t>
  </si>
  <si>
    <t>Willow forests</t>
  </si>
  <si>
    <t>Poplar forests</t>
  </si>
  <si>
    <t>Pubescent oak forests</t>
  </si>
  <si>
    <t>Alder forests</t>
  </si>
  <si>
    <t>Forests of other conifers</t>
  </si>
  <si>
    <t>Forests of oriental hornbeam, hop hornbeam_x000D_and flowering ash</t>
  </si>
  <si>
    <t>Forests of oriental hornbeam, hop hornbeam and_x000D_flowering ash</t>
  </si>
  <si>
    <t>Stand mixture</t>
  </si>
  <si>
    <t>All 5 mixture types, %  of
overall total</t>
  </si>
  <si>
    <t>Pure broadleaf stands</t>
  </si>
  <si>
    <t>Sub-total Pure broadleaf stands</t>
  </si>
  <si>
    <t>Mixed broadleaf stands</t>
  </si>
  <si>
    <t>Sub-total Mixed broadleaf stands</t>
  </si>
  <si>
    <t>Mixed broadleaf and coniferous stands</t>
  </si>
  <si>
    <t>Sub-total Mixed broadleaf and coniferous stands</t>
  </si>
  <si>
    <t>Mixed stands of conifers</t>
  </si>
  <si>
    <t>Sub-total Mixed stands of conifers</t>
  </si>
  <si>
    <t>Pure coniferous stands</t>
  </si>
  <si>
    <t>Sub-total Pure coniferous stands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</si>
  <si>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</si>
  <si>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</si>
  <si>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</si>
  <si>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Volume</t>
  </si>
  <si>
    <t>Volume increment</t>
  </si>
  <si>
    <t>Total Area in ha:</t>
  </si>
  <si>
    <t xml:space="preserve"> -- 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</si>
  <si>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</si>
  <si>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All 5 mixture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</si>
</sst>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0" fontId="18" fillId="0" borderId="24" xfId="0" applyFont="1" applyBorder="1" applyAlignment="1">
      <alignment wrapText="1"/>
    </xf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165" fontId="18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0" fontId="0" fillId="0" borderId="29" xfId="0" applyNumberFormat="1" applyBorder="1"/>
    <xf numFmtId="10" fontId="0" fillId="0" borderId="27" xfId="0" applyNumberFormat="1" applyBorder="1"/>
    <xf numFmtId="10" fontId="16" fillId="0" borderId="30" xfId="0" applyNumberFormat="1" applyFont="1" applyBorder="1"/>
    <xf numFmtId="10" fontId="18" fillId="0" borderId="30" xfId="0" applyNumberFormat="1" applyFont="1" applyBorder="1"/>
    <xf numFmtId="10" fontId="0" fillId="0" borderId="0" xfId="0" applyNumberFormat="1"/>
    <xf numFmtId="0" fontId="16" fillId="0" borderId="26" xfId="0" applyFont="1" applyBorder="1" applyAlignment="1">
      <alignment vertical="top" wrapText="1"/>
    </xf>
    <xf numFmtId="164" fontId="16" fillId="0" borderId="14" xfId="0" applyNumberFormat="1" applyFont="1" applyBorder="1" applyAlignment="1">
      <alignment horizontal="center" vertical="top"/>
    </xf>
    <xf numFmtId="166" fontId="16" fillId="0" borderId="36" xfId="0" applyNumberFormat="1" applyFont="1" applyBorder="1" applyAlignment="1">
      <alignment horizontal="center" wrapText="1"/>
    </xf>
    <xf numFmtId="164" fontId="0" fillId="0" borderId="31" xfId="0" applyNumberFormat="1" applyBorder="1" applyAlignment="1">
      <alignment horizontal="left"/>
    </xf>
    <xf numFmtId="164" fontId="16" fillId="0" borderId="33" xfId="0" applyNumberFormat="1" applyFont="1" applyBorder="1"/>
    <xf numFmtId="164" fontId="0" fillId="0" borderId="11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18" fillId="0" borderId="33" xfId="0" applyNumberFormat="1" applyFont="1" applyBorder="1"/>
    <xf numFmtId="0" fontId="0" fillId="0" borderId="16" xfId="0" applyBorder="1" applyAlignment="1">
      <alignment horizontal="center"/>
    </xf>
    <xf numFmtId="0" fontId="0" fillId="0" borderId="37" xfId="0" applyBorder="1"/>
    <xf numFmtId="164" fontId="0" fillId="0" borderId="38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7.140625" bestFit="1" customWidth="1"/>
    <col min="3" max="3" width="36.28515625" bestFit="1" customWidth="1"/>
    <col min="4" max="4" width="14.7109375" style="2" customWidth="1"/>
    <col min="5" max="5" width="8.42578125" style="3" customWidth="1"/>
    <col min="6" max="6" width="12.5703125" style="3" customWidth="1"/>
    <col min="7" max="7" width="23.7109375" style="42" customWidth="1"/>
    <col min="8" max="8" width="17.42578125" style="1" customWidth="1"/>
    <col min="9" max="9" width="8.42578125" style="3" customWidth="1"/>
    <col min="10" max="10" width="13" style="2" customWidth="1"/>
    <col min="11" max="11" width="10.140625" style="2" customWidth="1"/>
    <col min="12" max="12" width="23.7109375" style="42" customWidth="1"/>
  </cols>
  <sheetData>
    <row r="1" spans="1:12" x14ac:dyDescent="0.25">
      <c r="A1" s="4"/>
      <c r="B1" s="11" t="s">
        <v>5</v>
      </c>
      <c r="C1" s="8" t="s">
        <v>27</v>
      </c>
      <c r="D1" s="55" t="s">
        <v>42</v>
      </c>
      <c r="E1" s="56"/>
      <c r="F1" s="57"/>
      <c r="G1" s="57"/>
      <c r="H1" s="55" t="s">
        <v>43</v>
      </c>
      <c r="I1" s="56"/>
      <c r="J1" s="56"/>
      <c r="K1" s="57"/>
      <c r="L1" s="58"/>
    </row>
    <row r="2" spans="1:12" s="19" customFormat="1" ht="30.75" thickBot="1" x14ac:dyDescent="0.3">
      <c r="A2" s="33" t="s">
        <v>4</v>
      </c>
      <c r="B2" s="43" t="s">
        <v>46</v>
      </c>
      <c r="C2" s="16" t="s">
        <v>1</v>
      </c>
      <c r="D2" s="17" t="s">
        <v>39</v>
      </c>
      <c r="E2" s="18" t="s">
        <v>0</v>
      </c>
      <c r="F2" s="44" t="s">
        <v>40</v>
      </c>
      <c r="G2" s="34" t="s">
        <v>28</v>
      </c>
      <c r="H2" s="17" t="s">
        <v>39</v>
      </c>
      <c r="I2" s="18" t="s">
        <v>0</v>
      </c>
      <c r="J2" s="44" t="s">
        <v>40</v>
      </c>
      <c r="K2" s="44" t="s">
        <v>41</v>
      </c>
      <c r="L2" s="45" t="s">
        <v>28</v>
      </c>
    </row>
    <row r="3" spans="1:12" x14ac:dyDescent="0.25">
      <c r="A3" s="32">
        <v>1</v>
      </c>
      <c r="B3" s="12" t="s">
        <v>6</v>
      </c>
      <c r="C3" s="5" t="s">
        <v>29</v>
      </c>
      <c r="D3" s="10">
        <v>135915847</v>
      </c>
      <c r="E3" s="27">
        <v>59.9</v>
      </c>
      <c r="F3" s="27">
        <v>238.6</v>
      </c>
      <c r="G3" s="39">
        <f t="shared" ref="G3:G34" si="0">D3/$D$59</f>
        <v>0.37495328182673637</v>
      </c>
      <c r="H3" s="35">
        <v>2552603</v>
      </c>
      <c r="I3" s="27">
        <v>49.5</v>
      </c>
      <c r="J3" s="48">
        <v>4.5</v>
      </c>
      <c r="K3" s="48">
        <v>1.9</v>
      </c>
      <c r="L3" s="38">
        <f t="shared" ref="L3:L34" si="1">H3/$H$59</f>
        <v>0.28113073764407298</v>
      </c>
    </row>
    <row r="4" spans="1:12" x14ac:dyDescent="0.25">
      <c r="A4" s="15">
        <v>2</v>
      </c>
      <c r="B4" s="13" t="s">
        <v>12</v>
      </c>
      <c r="C4" s="6" t="s">
        <v>29</v>
      </c>
      <c r="D4" s="9">
        <v>29116193</v>
      </c>
      <c r="E4" s="28">
        <v>12.9</v>
      </c>
      <c r="F4" s="29">
        <v>157.19999999999999</v>
      </c>
      <c r="G4" s="39">
        <f t="shared" si="0"/>
        <v>8.0323320353149472E-2</v>
      </c>
      <c r="H4" s="36">
        <v>673344</v>
      </c>
      <c r="I4" s="28">
        <v>13</v>
      </c>
      <c r="J4" s="49">
        <v>3.6</v>
      </c>
      <c r="K4" s="50">
        <v>2.2999999999999998</v>
      </c>
      <c r="L4" s="39">
        <f t="shared" si="1"/>
        <v>7.4158690328347446E-2</v>
      </c>
    </row>
    <row r="5" spans="1:12" x14ac:dyDescent="0.25">
      <c r="A5" s="15">
        <v>3</v>
      </c>
      <c r="B5" s="13" t="s">
        <v>10</v>
      </c>
      <c r="C5" s="6" t="s">
        <v>29</v>
      </c>
      <c r="D5" s="9">
        <v>11846633</v>
      </c>
      <c r="E5" s="28">
        <v>5.2</v>
      </c>
      <c r="F5" s="29">
        <v>118.9</v>
      </c>
      <c r="G5" s="39">
        <f t="shared" si="0"/>
        <v>3.2681501237651234E-2</v>
      </c>
      <c r="H5" s="36">
        <v>309662</v>
      </c>
      <c r="I5" s="28">
        <v>6</v>
      </c>
      <c r="J5" s="49">
        <v>3.1</v>
      </c>
      <c r="K5" s="50">
        <v>2.6</v>
      </c>
      <c r="L5" s="39">
        <f t="shared" si="1"/>
        <v>3.4104600864426994E-2</v>
      </c>
    </row>
    <row r="6" spans="1:12" x14ac:dyDescent="0.25">
      <c r="A6" s="15">
        <v>4</v>
      </c>
      <c r="B6" s="13" t="s">
        <v>14</v>
      </c>
      <c r="C6" s="6" t="s">
        <v>29</v>
      </c>
      <c r="D6" s="9">
        <v>10052960</v>
      </c>
      <c r="E6" s="28">
        <v>4.4000000000000004</v>
      </c>
      <c r="F6" s="29">
        <v>135.9</v>
      </c>
      <c r="G6" s="39">
        <f t="shared" si="0"/>
        <v>2.7733266041250568E-2</v>
      </c>
      <c r="H6" s="36">
        <v>250717</v>
      </c>
      <c r="I6" s="28">
        <v>4.9000000000000004</v>
      </c>
      <c r="J6" s="49">
        <v>3.4</v>
      </c>
      <c r="K6" s="50">
        <v>2.5</v>
      </c>
      <c r="L6" s="39">
        <f t="shared" si="1"/>
        <v>2.7612697763776447E-2</v>
      </c>
    </row>
    <row r="7" spans="1:12" x14ac:dyDescent="0.25">
      <c r="A7" s="15">
        <v>5</v>
      </c>
      <c r="B7" s="13" t="s">
        <v>15</v>
      </c>
      <c r="C7" s="6" t="s">
        <v>29</v>
      </c>
      <c r="D7" s="9">
        <v>9542719</v>
      </c>
      <c r="E7" s="28">
        <v>4.2</v>
      </c>
      <c r="F7" s="29">
        <v>57.6</v>
      </c>
      <c r="G7" s="39">
        <f t="shared" si="0"/>
        <v>2.6325655805245079E-2</v>
      </c>
      <c r="H7" s="36">
        <v>456471</v>
      </c>
      <c r="I7" s="28">
        <v>8.9</v>
      </c>
      <c r="J7" s="49">
        <v>2.8</v>
      </c>
      <c r="K7" s="50">
        <v>4.8</v>
      </c>
      <c r="L7" s="39">
        <f t="shared" si="1"/>
        <v>5.0273398935567988E-2</v>
      </c>
    </row>
    <row r="8" spans="1:12" x14ac:dyDescent="0.25">
      <c r="A8" s="15">
        <v>6</v>
      </c>
      <c r="B8" s="13" t="s">
        <v>21</v>
      </c>
      <c r="C8" s="6" t="s">
        <v>29</v>
      </c>
      <c r="D8" s="9">
        <v>7235412</v>
      </c>
      <c r="E8" s="28">
        <v>3.2</v>
      </c>
      <c r="F8" s="29">
        <v>167.5</v>
      </c>
      <c r="G8" s="39">
        <f t="shared" si="0"/>
        <v>1.9960450047951734E-2</v>
      </c>
      <c r="H8" s="36">
        <v>376002</v>
      </c>
      <c r="I8" s="28">
        <v>7.3</v>
      </c>
      <c r="J8" s="49">
        <v>8.6999999999999993</v>
      </c>
      <c r="K8" s="50">
        <v>5.2</v>
      </c>
      <c r="L8" s="39">
        <f t="shared" si="1"/>
        <v>4.1410951728743851E-2</v>
      </c>
    </row>
    <row r="9" spans="1:12" x14ac:dyDescent="0.25">
      <c r="A9" s="15">
        <v>7</v>
      </c>
      <c r="B9" s="13" t="s">
        <v>8</v>
      </c>
      <c r="C9" s="6" t="s">
        <v>29</v>
      </c>
      <c r="D9" s="9">
        <v>7117493</v>
      </c>
      <c r="E9" s="28">
        <v>3.1</v>
      </c>
      <c r="F9" s="29">
        <v>317.7</v>
      </c>
      <c r="G9" s="39">
        <f t="shared" si="0"/>
        <v>1.9635144963845337E-2</v>
      </c>
      <c r="H9" s="36">
        <v>126675</v>
      </c>
      <c r="I9" s="28">
        <v>2.5</v>
      </c>
      <c r="J9" s="49">
        <v>5.7</v>
      </c>
      <c r="K9" s="50">
        <v>1.8</v>
      </c>
      <c r="L9" s="39">
        <f t="shared" si="1"/>
        <v>1.3951341509456405E-2</v>
      </c>
    </row>
    <row r="10" spans="1:12" x14ac:dyDescent="0.25">
      <c r="A10" s="15">
        <v>8</v>
      </c>
      <c r="B10" s="13" t="s">
        <v>16</v>
      </c>
      <c r="C10" s="6" t="s">
        <v>29</v>
      </c>
      <c r="D10" s="9">
        <v>4218318</v>
      </c>
      <c r="E10" s="28">
        <v>1.9</v>
      </c>
      <c r="F10" s="29">
        <v>98.6</v>
      </c>
      <c r="G10" s="39">
        <f t="shared" si="0"/>
        <v>1.1637143223547693E-2</v>
      </c>
      <c r="H10" s="36">
        <v>89884</v>
      </c>
      <c r="I10" s="28">
        <v>1.7</v>
      </c>
      <c r="J10" s="49">
        <v>2.1</v>
      </c>
      <c r="K10" s="50">
        <v>2.1</v>
      </c>
      <c r="L10" s="39">
        <f t="shared" si="1"/>
        <v>9.8993675171579198E-3</v>
      </c>
    </row>
    <row r="11" spans="1:12" x14ac:dyDescent="0.25">
      <c r="A11" s="15">
        <v>9</v>
      </c>
      <c r="B11" s="13" t="s">
        <v>13</v>
      </c>
      <c r="C11" s="6" t="s">
        <v>29</v>
      </c>
      <c r="D11" s="9">
        <v>3672654</v>
      </c>
      <c r="E11" s="28">
        <v>1.6</v>
      </c>
      <c r="F11" s="29">
        <v>241.6</v>
      </c>
      <c r="G11" s="39">
        <f t="shared" si="0"/>
        <v>1.0131810975022587E-2</v>
      </c>
      <c r="H11" s="36">
        <v>105594</v>
      </c>
      <c r="I11" s="28">
        <v>2</v>
      </c>
      <c r="J11" s="49">
        <v>6.9</v>
      </c>
      <c r="K11" s="50">
        <v>2.9</v>
      </c>
      <c r="L11" s="39">
        <f t="shared" si="1"/>
        <v>1.1629587174655927E-2</v>
      </c>
    </row>
    <row r="12" spans="1:12" x14ac:dyDescent="0.25">
      <c r="A12" s="15">
        <v>10</v>
      </c>
      <c r="B12" s="13" t="s">
        <v>18</v>
      </c>
      <c r="C12" s="6" t="s">
        <v>29</v>
      </c>
      <c r="D12" s="9">
        <v>2601668</v>
      </c>
      <c r="E12" s="28">
        <v>1.1000000000000001</v>
      </c>
      <c r="F12" s="29">
        <v>197.1</v>
      </c>
      <c r="G12" s="39">
        <f t="shared" si="0"/>
        <v>7.177264287832468E-3</v>
      </c>
      <c r="H12" s="36">
        <v>53592</v>
      </c>
      <c r="I12" s="28">
        <v>1</v>
      </c>
      <c r="J12" s="49">
        <v>4.0999999999999996</v>
      </c>
      <c r="K12" s="50">
        <v>2.1</v>
      </c>
      <c r="L12" s="39">
        <f t="shared" si="1"/>
        <v>5.9023508519817462E-3</v>
      </c>
    </row>
    <row r="13" spans="1:12" x14ac:dyDescent="0.25">
      <c r="A13" s="15">
        <v>11</v>
      </c>
      <c r="B13" s="13" t="s">
        <v>25</v>
      </c>
      <c r="C13" s="6" t="s">
        <v>29</v>
      </c>
      <c r="D13" s="9">
        <v>1691402</v>
      </c>
      <c r="E13" s="28">
        <v>0.7</v>
      </c>
      <c r="F13" s="29">
        <v>41.1</v>
      </c>
      <c r="G13" s="39">
        <f t="shared" si="0"/>
        <v>4.666098507176324E-3</v>
      </c>
      <c r="H13" s="36">
        <v>47299</v>
      </c>
      <c r="I13" s="28">
        <v>0.9</v>
      </c>
      <c r="J13" s="49">
        <v>1.1000000000000001</v>
      </c>
      <c r="K13" s="50">
        <v>2.8</v>
      </c>
      <c r="L13" s="39">
        <f t="shared" si="1"/>
        <v>5.2092717746657071E-3</v>
      </c>
    </row>
    <row r="14" spans="1:12" x14ac:dyDescent="0.25">
      <c r="A14" s="15">
        <v>12</v>
      </c>
      <c r="B14" s="13" t="s">
        <v>20</v>
      </c>
      <c r="C14" s="6" t="s">
        <v>29</v>
      </c>
      <c r="D14" s="9">
        <v>1525477</v>
      </c>
      <c r="E14" s="28">
        <v>0.7</v>
      </c>
      <c r="F14" s="29">
        <v>97.8</v>
      </c>
      <c r="G14" s="39">
        <f t="shared" si="0"/>
        <v>4.2083584815625239E-3</v>
      </c>
      <c r="H14" s="36">
        <v>35144</v>
      </c>
      <c r="I14" s="28">
        <v>0.7</v>
      </c>
      <c r="J14" s="49">
        <v>2.2999999999999998</v>
      </c>
      <c r="K14" s="50">
        <v>2.2999999999999998</v>
      </c>
      <c r="L14" s="39">
        <f t="shared" si="1"/>
        <v>3.870581772317631E-3</v>
      </c>
    </row>
    <row r="15" spans="1:12" x14ac:dyDescent="0.25">
      <c r="A15" s="15">
        <v>13</v>
      </c>
      <c r="B15" s="13" t="s">
        <v>19</v>
      </c>
      <c r="C15" s="6" t="s">
        <v>29</v>
      </c>
      <c r="D15" s="9">
        <v>1220726</v>
      </c>
      <c r="E15" s="28">
        <v>0.5</v>
      </c>
      <c r="F15" s="29">
        <v>46.2</v>
      </c>
      <c r="G15" s="39">
        <f t="shared" si="0"/>
        <v>3.3676368871925922E-3</v>
      </c>
      <c r="H15" s="36">
        <v>37050</v>
      </c>
      <c r="I15" s="28">
        <v>0.7</v>
      </c>
      <c r="J15" s="49">
        <v>1.4</v>
      </c>
      <c r="K15" s="50">
        <v>3</v>
      </c>
      <c r="L15" s="39">
        <f t="shared" si="1"/>
        <v>4.0804989376385225E-3</v>
      </c>
    </row>
    <row r="16" spans="1:12" x14ac:dyDescent="0.25">
      <c r="A16" s="15">
        <v>14</v>
      </c>
      <c r="B16" s="13" t="s">
        <v>22</v>
      </c>
      <c r="C16" s="6" t="s">
        <v>29</v>
      </c>
      <c r="D16" s="9">
        <v>483474</v>
      </c>
      <c r="E16" s="28">
        <v>0.2</v>
      </c>
      <c r="F16" s="29">
        <v>93</v>
      </c>
      <c r="G16" s="39">
        <f t="shared" si="0"/>
        <v>1.3337676730065151E-3</v>
      </c>
      <c r="H16" s="36">
        <v>13806</v>
      </c>
      <c r="I16" s="28">
        <v>0.3</v>
      </c>
      <c r="J16" s="49">
        <v>2.7</v>
      </c>
      <c r="K16" s="50">
        <v>2.9</v>
      </c>
      <c r="L16" s="39">
        <f t="shared" si="1"/>
        <v>1.5205227620253019E-3</v>
      </c>
    </row>
    <row r="17" spans="1:12" x14ac:dyDescent="0.25">
      <c r="A17" s="15">
        <v>15</v>
      </c>
      <c r="B17" s="13" t="s">
        <v>17</v>
      </c>
      <c r="C17" s="6" t="s">
        <v>29</v>
      </c>
      <c r="D17" s="9">
        <v>419350</v>
      </c>
      <c r="E17" s="28">
        <v>0.2</v>
      </c>
      <c r="F17" s="29">
        <v>87.4</v>
      </c>
      <c r="G17" s="39">
        <f t="shared" si="0"/>
        <v>1.1568677398893885E-3</v>
      </c>
      <c r="H17" s="36">
        <v>16239</v>
      </c>
      <c r="I17" s="28">
        <v>0.3</v>
      </c>
      <c r="J17" s="49">
        <v>3.4</v>
      </c>
      <c r="K17" s="50">
        <v>3.9</v>
      </c>
      <c r="L17" s="39">
        <f t="shared" si="1"/>
        <v>1.788481032343103E-3</v>
      </c>
    </row>
    <row r="18" spans="1:12" ht="15.75" thickBot="1" x14ac:dyDescent="0.3">
      <c r="A18" s="15">
        <v>16</v>
      </c>
      <c r="B18" s="13" t="s">
        <v>23</v>
      </c>
      <c r="C18" s="6" t="s">
        <v>29</v>
      </c>
      <c r="D18" s="9">
        <v>414022</v>
      </c>
      <c r="E18" s="28">
        <v>0.2</v>
      </c>
      <c r="F18" s="29">
        <v>103.5</v>
      </c>
      <c r="G18" s="39">
        <f t="shared" si="0"/>
        <v>1.1421692986872168E-3</v>
      </c>
      <c r="H18" s="36">
        <v>13643</v>
      </c>
      <c r="I18" s="28">
        <v>0.3</v>
      </c>
      <c r="J18" s="49">
        <v>3.4</v>
      </c>
      <c r="K18" s="50">
        <v>3.3</v>
      </c>
      <c r="L18" s="39">
        <f t="shared" si="1"/>
        <v>1.5025707693981742E-3</v>
      </c>
    </row>
    <row r="19" spans="1:12" ht="15.75" thickBot="1" x14ac:dyDescent="0.3">
      <c r="A19" s="15">
        <v>17</v>
      </c>
      <c r="B19" s="20" t="s">
        <v>30</v>
      </c>
      <c r="C19" s="21" t="s">
        <v>29</v>
      </c>
      <c r="D19" s="22">
        <f>SUM(D3:D18)</f>
        <v>227074348</v>
      </c>
      <c r="E19" s="30">
        <f>SUM(E3:E18)</f>
        <v>100.00000000000001</v>
      </c>
      <c r="F19" s="30">
        <f>D19/B63</f>
        <v>170.98971987951808</v>
      </c>
      <c r="G19" s="40">
        <f t="shared" si="0"/>
        <v>0.62643373734974717</v>
      </c>
      <c r="H19" s="23">
        <f>SUM(H3:H18)</f>
        <v>5157725</v>
      </c>
      <c r="I19" s="30">
        <f>SUM(I3:I18)</f>
        <v>100.00000000000001</v>
      </c>
      <c r="J19" s="47">
        <f>H19/B63</f>
        <v>3.8838290662650601</v>
      </c>
      <c r="K19" s="47">
        <v>2.2999999999999998</v>
      </c>
      <c r="L19" s="40">
        <f t="shared" si="1"/>
        <v>0.56804565136657614</v>
      </c>
    </row>
    <row r="20" spans="1:12" x14ac:dyDescent="0.25">
      <c r="A20" s="15">
        <v>18</v>
      </c>
      <c r="B20" s="14" t="s">
        <v>12</v>
      </c>
      <c r="C20" s="7" t="s">
        <v>31</v>
      </c>
      <c r="D20" s="10">
        <v>20111505</v>
      </c>
      <c r="E20" s="27">
        <v>23.8</v>
      </c>
      <c r="F20" s="29">
        <v>128.6</v>
      </c>
      <c r="G20" s="39">
        <f t="shared" si="0"/>
        <v>5.5481939513828862E-2</v>
      </c>
      <c r="H20" s="37">
        <v>474633</v>
      </c>
      <c r="I20" s="29">
        <v>23.3</v>
      </c>
      <c r="J20" s="50">
        <v>3</v>
      </c>
      <c r="K20" s="50">
        <v>2.4</v>
      </c>
      <c r="L20" s="39">
        <f t="shared" si="1"/>
        <v>5.227366942694156E-2</v>
      </c>
    </row>
    <row r="21" spans="1:12" x14ac:dyDescent="0.25">
      <c r="A21" s="15">
        <v>19</v>
      </c>
      <c r="B21" s="13" t="s">
        <v>6</v>
      </c>
      <c r="C21" s="6" t="s">
        <v>31</v>
      </c>
      <c r="D21" s="9">
        <v>14600255</v>
      </c>
      <c r="E21" s="28">
        <v>17.2</v>
      </c>
      <c r="F21" s="29">
        <v>179.8</v>
      </c>
      <c r="G21" s="39">
        <f t="shared" si="0"/>
        <v>4.0277963523688426E-2</v>
      </c>
      <c r="H21" s="36">
        <v>304889</v>
      </c>
      <c r="I21" s="28">
        <v>14.9</v>
      </c>
      <c r="J21" s="49">
        <v>3.8</v>
      </c>
      <c r="K21" s="50">
        <v>2.1</v>
      </c>
      <c r="L21" s="39">
        <f t="shared" si="1"/>
        <v>3.3578926871732022E-2</v>
      </c>
    </row>
    <row r="22" spans="1:12" x14ac:dyDescent="0.25">
      <c r="A22" s="15">
        <v>20</v>
      </c>
      <c r="B22" s="13" t="s">
        <v>14</v>
      </c>
      <c r="C22" s="6" t="s">
        <v>31</v>
      </c>
      <c r="D22" s="9">
        <v>10872028</v>
      </c>
      <c r="E22" s="28">
        <v>12.9</v>
      </c>
      <c r="F22" s="29">
        <v>128.19999999999999</v>
      </c>
      <c r="G22" s="39">
        <f t="shared" si="0"/>
        <v>2.9992842399842966E-2</v>
      </c>
      <c r="H22" s="36">
        <v>278909</v>
      </c>
      <c r="I22" s="28">
        <v>13.6</v>
      </c>
      <c r="J22" s="49">
        <v>3.3</v>
      </c>
      <c r="K22" s="50">
        <v>2.6</v>
      </c>
      <c r="L22" s="39">
        <f t="shared" si="1"/>
        <v>3.071762154380088E-2</v>
      </c>
    </row>
    <row r="23" spans="1:12" x14ac:dyDescent="0.25">
      <c r="A23" s="15">
        <v>21</v>
      </c>
      <c r="B23" s="13" t="s">
        <v>10</v>
      </c>
      <c r="C23" s="6" t="s">
        <v>31</v>
      </c>
      <c r="D23" s="9">
        <v>9434827</v>
      </c>
      <c r="E23" s="28">
        <v>11.2</v>
      </c>
      <c r="F23" s="29">
        <v>133.30000000000001</v>
      </c>
      <c r="G23" s="39">
        <f t="shared" si="0"/>
        <v>2.6028012370901105E-2</v>
      </c>
      <c r="H23" s="36">
        <v>223129</v>
      </c>
      <c r="I23" s="28">
        <v>10.9</v>
      </c>
      <c r="J23" s="49">
        <v>3.2</v>
      </c>
      <c r="K23" s="50">
        <v>2.4</v>
      </c>
      <c r="L23" s="39">
        <f t="shared" si="1"/>
        <v>2.457429547790407E-2</v>
      </c>
    </row>
    <row r="24" spans="1:12" x14ac:dyDescent="0.25">
      <c r="A24" s="15">
        <v>22</v>
      </c>
      <c r="B24" s="13" t="s">
        <v>16</v>
      </c>
      <c r="C24" s="6" t="s">
        <v>31</v>
      </c>
      <c r="D24" s="9">
        <v>8956140</v>
      </c>
      <c r="E24" s="28">
        <v>10.6</v>
      </c>
      <c r="F24" s="29">
        <v>119.1</v>
      </c>
      <c r="G24" s="39">
        <f t="shared" si="0"/>
        <v>2.4707450673501722E-2</v>
      </c>
      <c r="H24" s="36">
        <v>204232</v>
      </c>
      <c r="I24" s="28">
        <v>10</v>
      </c>
      <c r="J24" s="49">
        <v>2.7</v>
      </c>
      <c r="K24" s="50">
        <v>2.2999999999999998</v>
      </c>
      <c r="L24" s="39">
        <f t="shared" si="1"/>
        <v>2.2493075817322284E-2</v>
      </c>
    </row>
    <row r="25" spans="1:12" x14ac:dyDescent="0.25">
      <c r="A25" s="15">
        <v>23</v>
      </c>
      <c r="B25" s="13" t="s">
        <v>15</v>
      </c>
      <c r="C25" s="6" t="s">
        <v>31</v>
      </c>
      <c r="D25" s="9">
        <v>3853275</v>
      </c>
      <c r="E25" s="28">
        <v>4.5999999999999996</v>
      </c>
      <c r="F25" s="29">
        <v>67.8</v>
      </c>
      <c r="G25" s="39">
        <f t="shared" si="0"/>
        <v>1.06300930974658E-2</v>
      </c>
      <c r="H25" s="36">
        <v>160411</v>
      </c>
      <c r="I25" s="28">
        <v>7.8</v>
      </c>
      <c r="J25" s="49">
        <v>2.8</v>
      </c>
      <c r="K25" s="50">
        <v>4.2</v>
      </c>
      <c r="L25" s="39">
        <f t="shared" si="1"/>
        <v>1.7666853308651361E-2</v>
      </c>
    </row>
    <row r="26" spans="1:12" x14ac:dyDescent="0.25">
      <c r="A26" s="15">
        <v>24</v>
      </c>
      <c r="B26" s="13" t="s">
        <v>18</v>
      </c>
      <c r="C26" s="6" t="s">
        <v>31</v>
      </c>
      <c r="D26" s="9">
        <v>3208711</v>
      </c>
      <c r="E26" s="28">
        <v>3.7</v>
      </c>
      <c r="F26" s="29">
        <v>200.5</v>
      </c>
      <c r="G26" s="39">
        <f t="shared" si="0"/>
        <v>8.8519237928418246E-3</v>
      </c>
      <c r="H26" s="36">
        <v>57949</v>
      </c>
      <c r="I26" s="28">
        <v>2.8</v>
      </c>
      <c r="J26" s="49">
        <v>3.6</v>
      </c>
      <c r="K26" s="50">
        <v>1.8</v>
      </c>
      <c r="L26" s="39">
        <f t="shared" si="1"/>
        <v>6.3822087162541084E-3</v>
      </c>
    </row>
    <row r="27" spans="1:12" x14ac:dyDescent="0.25">
      <c r="A27" s="15">
        <v>25</v>
      </c>
      <c r="B27" s="13" t="s">
        <v>26</v>
      </c>
      <c r="C27" s="6" t="s">
        <v>31</v>
      </c>
      <c r="D27" s="9">
        <v>3103531</v>
      </c>
      <c r="E27" s="28">
        <v>3.7</v>
      </c>
      <c r="F27" s="29">
        <v>67.5</v>
      </c>
      <c r="G27" s="39">
        <f t="shared" si="0"/>
        <v>8.5617619974881452E-3</v>
      </c>
      <c r="H27" s="36">
        <v>85828</v>
      </c>
      <c r="I27" s="28">
        <v>4.2</v>
      </c>
      <c r="J27" s="49">
        <v>1.9</v>
      </c>
      <c r="K27" s="50">
        <v>2.8</v>
      </c>
      <c r="L27" s="39">
        <f t="shared" si="1"/>
        <v>9.4526602650374918E-3</v>
      </c>
    </row>
    <row r="28" spans="1:12" x14ac:dyDescent="0.25">
      <c r="A28" s="15">
        <v>26</v>
      </c>
      <c r="B28" s="13" t="s">
        <v>8</v>
      </c>
      <c r="C28" s="6" t="s">
        <v>31</v>
      </c>
      <c r="D28" s="9">
        <v>3001272</v>
      </c>
      <c r="E28" s="28">
        <v>3.6</v>
      </c>
      <c r="F28" s="29">
        <v>300.10000000000002</v>
      </c>
      <c r="G28" s="39">
        <f t="shared" si="0"/>
        <v>8.2796584128611052E-3</v>
      </c>
      <c r="H28" s="36">
        <v>51179</v>
      </c>
      <c r="I28" s="28">
        <v>2.5</v>
      </c>
      <c r="J28" s="49">
        <v>5.0999999999999996</v>
      </c>
      <c r="K28" s="50">
        <v>1.7</v>
      </c>
      <c r="L28" s="39">
        <f t="shared" si="1"/>
        <v>5.636595280145801E-3</v>
      </c>
    </row>
    <row r="29" spans="1:12" x14ac:dyDescent="0.25">
      <c r="A29" s="15">
        <v>27</v>
      </c>
      <c r="B29" s="13" t="s">
        <v>13</v>
      </c>
      <c r="C29" s="6" t="s">
        <v>31</v>
      </c>
      <c r="D29" s="9">
        <v>2306161</v>
      </c>
      <c r="E29" s="28">
        <v>2.7</v>
      </c>
      <c r="F29" s="29">
        <v>230.6</v>
      </c>
      <c r="G29" s="39">
        <f t="shared" si="0"/>
        <v>6.3620442682509881E-3</v>
      </c>
      <c r="H29" s="36">
        <v>56924</v>
      </c>
      <c r="I29" s="28">
        <v>2.8</v>
      </c>
      <c r="J29" s="49">
        <v>5.7</v>
      </c>
      <c r="K29" s="50">
        <v>2.5</v>
      </c>
      <c r="L29" s="39">
        <f t="shared" si="1"/>
        <v>6.2693204190589812E-3</v>
      </c>
    </row>
    <row r="30" spans="1:12" x14ac:dyDescent="0.25">
      <c r="A30" s="15">
        <v>28</v>
      </c>
      <c r="B30" s="13" t="s">
        <v>19</v>
      </c>
      <c r="C30" s="6" t="s">
        <v>31</v>
      </c>
      <c r="D30" s="9">
        <v>2062828</v>
      </c>
      <c r="E30" s="28">
        <v>2.4</v>
      </c>
      <c r="F30" s="29">
        <v>75.8</v>
      </c>
      <c r="G30" s="39">
        <f t="shared" si="0"/>
        <v>5.6907575203065395E-3</v>
      </c>
      <c r="H30" s="36">
        <v>65004</v>
      </c>
      <c r="I30" s="28">
        <v>3.2</v>
      </c>
      <c r="J30" s="49">
        <v>2.4</v>
      </c>
      <c r="K30" s="50">
        <v>3.2</v>
      </c>
      <c r="L30" s="39">
        <f t="shared" si="1"/>
        <v>7.1592106057288664E-3</v>
      </c>
    </row>
    <row r="31" spans="1:12" x14ac:dyDescent="0.25">
      <c r="A31" s="15">
        <v>29</v>
      </c>
      <c r="B31" s="13" t="s">
        <v>17</v>
      </c>
      <c r="C31" s="6" t="s">
        <v>31</v>
      </c>
      <c r="D31" s="9">
        <v>1163925</v>
      </c>
      <c r="E31" s="28">
        <v>1.4</v>
      </c>
      <c r="F31" s="29">
        <v>145.5</v>
      </c>
      <c r="G31" s="39">
        <f t="shared" si="0"/>
        <v>3.2109390345791259E-3</v>
      </c>
      <c r="H31" s="36">
        <v>26872</v>
      </c>
      <c r="I31" s="28">
        <v>1.3</v>
      </c>
      <c r="J31" s="49">
        <v>3.4</v>
      </c>
      <c r="K31" s="50">
        <v>2.2999999999999998</v>
      </c>
      <c r="L31" s="39">
        <f t="shared" si="1"/>
        <v>2.9595456802219262E-3</v>
      </c>
    </row>
    <row r="32" spans="1:12" x14ac:dyDescent="0.25">
      <c r="A32" s="15">
        <v>30</v>
      </c>
      <c r="B32" s="13" t="s">
        <v>20</v>
      </c>
      <c r="C32" s="6" t="s">
        <v>31</v>
      </c>
      <c r="D32" s="9">
        <v>649314</v>
      </c>
      <c r="E32" s="28">
        <v>0.8</v>
      </c>
      <c r="F32" s="29">
        <v>95.5</v>
      </c>
      <c r="G32" s="39">
        <f t="shared" si="0"/>
        <v>1.7912732077227575E-3</v>
      </c>
      <c r="H32" s="36">
        <v>17225</v>
      </c>
      <c r="I32" s="28">
        <v>0.8</v>
      </c>
      <c r="J32" s="49">
        <v>2.5</v>
      </c>
      <c r="K32" s="50">
        <v>2.7</v>
      </c>
      <c r="L32" s="39">
        <f t="shared" si="1"/>
        <v>1.8970740674986112E-3</v>
      </c>
    </row>
    <row r="33" spans="1:12" x14ac:dyDescent="0.25">
      <c r="A33" s="15">
        <v>31</v>
      </c>
      <c r="B33" s="13" t="s">
        <v>21</v>
      </c>
      <c r="C33" s="6" t="s">
        <v>31</v>
      </c>
      <c r="D33" s="9">
        <v>581064</v>
      </c>
      <c r="E33" s="28">
        <v>0.7</v>
      </c>
      <c r="F33" s="29">
        <v>121.1</v>
      </c>
      <c r="G33" s="39">
        <f t="shared" si="0"/>
        <v>1.6029908105665615E-3</v>
      </c>
      <c r="H33" s="36">
        <v>22267</v>
      </c>
      <c r="I33" s="28">
        <v>1.1000000000000001</v>
      </c>
      <c r="J33" s="49">
        <v>4.5999999999999996</v>
      </c>
      <c r="K33" s="50">
        <v>3.8</v>
      </c>
      <c r="L33" s="39">
        <f t="shared" si="1"/>
        <v>2.4523743547745472E-3</v>
      </c>
    </row>
    <row r="34" spans="1:12" x14ac:dyDescent="0.25">
      <c r="A34" s="15">
        <v>32</v>
      </c>
      <c r="B34" s="13" t="s">
        <v>22</v>
      </c>
      <c r="C34" s="6" t="s">
        <v>31</v>
      </c>
      <c r="D34" s="9">
        <v>363438</v>
      </c>
      <c r="E34" s="28">
        <v>0.4</v>
      </c>
      <c r="F34" s="29">
        <v>82.6</v>
      </c>
      <c r="G34" s="39">
        <f t="shared" si="0"/>
        <v>1.0026223861927257E-3</v>
      </c>
      <c r="H34" s="36">
        <v>10782</v>
      </c>
      <c r="I34" s="28">
        <v>0.5</v>
      </c>
      <c r="J34" s="49">
        <v>2.5</v>
      </c>
      <c r="K34" s="50">
        <v>3</v>
      </c>
      <c r="L34" s="39">
        <f t="shared" si="1"/>
        <v>1.1874747515686517E-3</v>
      </c>
    </row>
    <row r="35" spans="1:12" ht="15.75" thickBot="1" x14ac:dyDescent="0.3">
      <c r="A35" s="15">
        <v>33</v>
      </c>
      <c r="B35" s="13" t="s">
        <v>23</v>
      </c>
      <c r="C35" s="6" t="s">
        <v>31</v>
      </c>
      <c r="D35" s="9">
        <v>258967</v>
      </c>
      <c r="E35" s="28">
        <v>0.3</v>
      </c>
      <c r="F35" s="29">
        <v>107.9</v>
      </c>
      <c r="G35" s="39">
        <f t="shared" ref="G35:G58" si="2">D35/$D$59</f>
        <v>7.1441652079631628E-4</v>
      </c>
      <c r="H35" s="36">
        <v>5844</v>
      </c>
      <c r="I35" s="28">
        <v>0.3</v>
      </c>
      <c r="J35" s="49">
        <v>2.4</v>
      </c>
      <c r="K35" s="50">
        <v>2.2999999999999998</v>
      </c>
      <c r="L35" s="39">
        <f t="shared" ref="L35:L58" si="3">H35/$H$59</f>
        <v>6.4362849639836776E-4</v>
      </c>
    </row>
    <row r="36" spans="1:12" ht="15.75" thickBot="1" x14ac:dyDescent="0.3">
      <c r="A36" s="15">
        <v>34</v>
      </c>
      <c r="B36" s="20" t="s">
        <v>32</v>
      </c>
      <c r="C36" s="21" t="s">
        <v>31</v>
      </c>
      <c r="D36" s="22">
        <f>SUM(D20:D35)</f>
        <v>84527241</v>
      </c>
      <c r="E36" s="30">
        <f>SUM(E20:E35)</f>
        <v>100</v>
      </c>
      <c r="F36" s="30">
        <f>D36/B64</f>
        <v>127.916526937046</v>
      </c>
      <c r="G36" s="40">
        <f t="shared" si="2"/>
        <v>0.23318668953083496</v>
      </c>
      <c r="H36" s="23">
        <f>SUM(H20:H35)</f>
        <v>2046077</v>
      </c>
      <c r="I36" s="30">
        <f>SUM(I20:I35)</f>
        <v>99.999999999999986</v>
      </c>
      <c r="J36" s="47">
        <f>H36/B64</f>
        <v>3.096363498789346</v>
      </c>
      <c r="K36" s="47">
        <v>2.4</v>
      </c>
      <c r="L36" s="40">
        <f t="shared" si="3"/>
        <v>0.22534453508303953</v>
      </c>
    </row>
    <row r="37" spans="1:12" x14ac:dyDescent="0.25">
      <c r="A37" s="15">
        <v>35</v>
      </c>
      <c r="B37" s="13" t="s">
        <v>9</v>
      </c>
      <c r="C37" s="6" t="s">
        <v>33</v>
      </c>
      <c r="D37" s="9">
        <v>4050521</v>
      </c>
      <c r="E37" s="28">
        <v>34.6</v>
      </c>
      <c r="F37" s="29">
        <v>375</v>
      </c>
      <c r="G37" s="39">
        <f t="shared" si="2"/>
        <v>1.1174238880754752E-2</v>
      </c>
      <c r="H37" s="36">
        <v>85705</v>
      </c>
      <c r="I37" s="28">
        <v>27.7</v>
      </c>
      <c r="J37" s="49">
        <v>7.9</v>
      </c>
      <c r="K37" s="50">
        <v>2.1</v>
      </c>
      <c r="L37" s="39">
        <f t="shared" si="3"/>
        <v>9.439113669374076E-3</v>
      </c>
    </row>
    <row r="38" spans="1:12" x14ac:dyDescent="0.25">
      <c r="A38" s="15">
        <v>36</v>
      </c>
      <c r="B38" s="13" t="s">
        <v>6</v>
      </c>
      <c r="C38" s="6" t="s">
        <v>33</v>
      </c>
      <c r="D38" s="9">
        <v>3320569</v>
      </c>
      <c r="E38" s="28">
        <v>28.4</v>
      </c>
      <c r="F38" s="29">
        <v>345.9</v>
      </c>
      <c r="G38" s="39">
        <f t="shared" si="2"/>
        <v>9.1605082965941723E-3</v>
      </c>
      <c r="H38" s="36">
        <v>71346</v>
      </c>
      <c r="I38" s="28">
        <v>23</v>
      </c>
      <c r="J38" s="49">
        <v>7.4</v>
      </c>
      <c r="K38" s="50">
        <v>2.1</v>
      </c>
      <c r="L38" s="39">
        <f t="shared" si="3"/>
        <v>7.857686294325452E-3</v>
      </c>
    </row>
    <row r="39" spans="1:12" x14ac:dyDescent="0.25">
      <c r="A39" s="15">
        <v>37</v>
      </c>
      <c r="B39" s="13" t="s">
        <v>7</v>
      </c>
      <c r="C39" s="6" t="s">
        <v>33</v>
      </c>
      <c r="D39" s="9">
        <v>1541179</v>
      </c>
      <c r="E39" s="28">
        <v>13.2</v>
      </c>
      <c r="F39" s="29">
        <v>175.1</v>
      </c>
      <c r="G39" s="39">
        <f t="shared" si="2"/>
        <v>4.2516758471324379E-3</v>
      </c>
      <c r="H39" s="36">
        <v>46976</v>
      </c>
      <c r="I39" s="28">
        <v>15.2</v>
      </c>
      <c r="J39" s="49">
        <v>5.3</v>
      </c>
      <c r="K39" s="50">
        <v>3</v>
      </c>
      <c r="L39" s="39">
        <f t="shared" si="3"/>
        <v>5.1736981941837307E-3</v>
      </c>
    </row>
    <row r="40" spans="1:12" x14ac:dyDescent="0.25">
      <c r="A40" s="15">
        <v>38</v>
      </c>
      <c r="B40" s="13" t="s">
        <v>11</v>
      </c>
      <c r="C40" s="6" t="s">
        <v>33</v>
      </c>
      <c r="D40" s="9">
        <v>1363097</v>
      </c>
      <c r="E40" s="28">
        <v>11.7</v>
      </c>
      <c r="F40" s="29">
        <v>103.3</v>
      </c>
      <c r="G40" s="39">
        <f t="shared" si="2"/>
        <v>3.7603981057350794E-3</v>
      </c>
      <c r="H40" s="36">
        <v>58868</v>
      </c>
      <c r="I40" s="28">
        <v>19</v>
      </c>
      <c r="J40" s="49">
        <v>4.5</v>
      </c>
      <c r="K40" s="50">
        <v>4.3</v>
      </c>
      <c r="L40" s="39">
        <f t="shared" si="3"/>
        <v>6.483422711495399E-3</v>
      </c>
    </row>
    <row r="41" spans="1:12" x14ac:dyDescent="0.25">
      <c r="A41" s="15">
        <v>39</v>
      </c>
      <c r="B41" s="13" t="s">
        <v>12</v>
      </c>
      <c r="C41" s="6" t="s">
        <v>33</v>
      </c>
      <c r="D41" s="9">
        <v>337227</v>
      </c>
      <c r="E41" s="28">
        <v>2.8</v>
      </c>
      <c r="F41" s="29">
        <v>93.7</v>
      </c>
      <c r="G41" s="39">
        <f t="shared" si="2"/>
        <v>9.3031366953542092E-4</v>
      </c>
      <c r="H41" s="36">
        <v>13670</v>
      </c>
      <c r="I41" s="28">
        <v>4.3</v>
      </c>
      <c r="J41" s="49">
        <v>3.8</v>
      </c>
      <c r="K41" s="50">
        <v>4.0999999999999996</v>
      </c>
      <c r="L41" s="39">
        <f t="shared" si="3"/>
        <v>1.5055444123486801E-3</v>
      </c>
    </row>
    <row r="42" spans="1:12" x14ac:dyDescent="0.25">
      <c r="A42" s="15">
        <v>40</v>
      </c>
      <c r="B42" s="13" t="s">
        <v>18</v>
      </c>
      <c r="C42" s="6" t="s">
        <v>33</v>
      </c>
      <c r="D42" s="9">
        <v>323186</v>
      </c>
      <c r="E42" s="28">
        <v>2.8</v>
      </c>
      <c r="F42" s="29">
        <v>269.3</v>
      </c>
      <c r="G42" s="39">
        <f t="shared" si="2"/>
        <v>8.9157853197541876E-4</v>
      </c>
      <c r="H42" s="36">
        <v>9156</v>
      </c>
      <c r="I42" s="28">
        <v>3</v>
      </c>
      <c r="J42" s="49">
        <v>7.6</v>
      </c>
      <c r="K42" s="50">
        <v>2.8</v>
      </c>
      <c r="L42" s="39">
        <f t="shared" si="3"/>
        <v>1.0083953649937466E-3</v>
      </c>
    </row>
    <row r="43" spans="1:12" x14ac:dyDescent="0.25">
      <c r="A43" s="15">
        <v>41</v>
      </c>
      <c r="B43" s="13" t="s">
        <v>10</v>
      </c>
      <c r="C43" s="6" t="s">
        <v>33</v>
      </c>
      <c r="D43" s="9">
        <v>314597</v>
      </c>
      <c r="E43" s="28">
        <v>2.7</v>
      </c>
      <c r="F43" s="29">
        <v>112.4</v>
      </c>
      <c r="G43" s="39">
        <f t="shared" si="2"/>
        <v>8.6788391645637754E-4</v>
      </c>
      <c r="H43" s="36">
        <v>9031</v>
      </c>
      <c r="I43" s="28">
        <v>2.9</v>
      </c>
      <c r="J43" s="49">
        <v>3.2</v>
      </c>
      <c r="K43" s="50">
        <v>2.9</v>
      </c>
      <c r="L43" s="39">
        <f t="shared" si="3"/>
        <v>9.9462849948214554E-4</v>
      </c>
    </row>
    <row r="44" spans="1:12" x14ac:dyDescent="0.25">
      <c r="A44" s="15">
        <v>42</v>
      </c>
      <c r="B44" s="13" t="s">
        <v>14</v>
      </c>
      <c r="C44" s="6" t="s">
        <v>33</v>
      </c>
      <c r="D44" s="9">
        <v>161667</v>
      </c>
      <c r="E44" s="28">
        <v>1.4</v>
      </c>
      <c r="F44" s="29">
        <v>202.1</v>
      </c>
      <c r="G44" s="39">
        <f t="shared" si="2"/>
        <v>4.4599341100440623E-4</v>
      </c>
      <c r="H44" s="36">
        <v>3434</v>
      </c>
      <c r="I44" s="28">
        <v>1.1000000000000001</v>
      </c>
      <c r="J44" s="49">
        <v>4.3</v>
      </c>
      <c r="K44" s="50">
        <v>2.1</v>
      </c>
      <c r="L44" s="39">
        <f t="shared" si="3"/>
        <v>3.7820332933470135E-4</v>
      </c>
    </row>
    <row r="45" spans="1:12" x14ac:dyDescent="0.25">
      <c r="A45" s="15">
        <v>43</v>
      </c>
      <c r="B45" s="13" t="s">
        <v>24</v>
      </c>
      <c r="C45" s="6" t="s">
        <v>33</v>
      </c>
      <c r="D45" s="9">
        <v>122479</v>
      </c>
      <c r="E45" s="28">
        <v>1</v>
      </c>
      <c r="F45" s="29">
        <v>153.1</v>
      </c>
      <c r="G45" s="39">
        <f t="shared" si="2"/>
        <v>3.3788483108122667E-4</v>
      </c>
      <c r="H45" s="36">
        <v>4781</v>
      </c>
      <c r="I45" s="28">
        <v>1.5</v>
      </c>
      <c r="J45" s="49">
        <v>6</v>
      </c>
      <c r="K45" s="50">
        <v>3.9</v>
      </c>
      <c r="L45" s="39">
        <f t="shared" si="3"/>
        <v>5.2655507208771324E-4</v>
      </c>
    </row>
    <row r="46" spans="1:12" x14ac:dyDescent="0.25">
      <c r="A46" s="15">
        <v>44</v>
      </c>
      <c r="B46" s="13" t="s">
        <v>16</v>
      </c>
      <c r="C46" s="6" t="s">
        <v>33</v>
      </c>
      <c r="D46" s="9">
        <v>92119</v>
      </c>
      <c r="E46" s="28">
        <v>0.8</v>
      </c>
      <c r="F46" s="29">
        <v>115.1</v>
      </c>
      <c r="G46" s="39">
        <f t="shared" si="2"/>
        <v>2.541301999066903E-4</v>
      </c>
      <c r="H46" s="36">
        <v>3631</v>
      </c>
      <c r="I46" s="28">
        <v>1.2</v>
      </c>
      <c r="J46" s="49">
        <v>4.5</v>
      </c>
      <c r="K46" s="50">
        <v>3.9</v>
      </c>
      <c r="L46" s="39">
        <f t="shared" si="3"/>
        <v>3.9989990938098447E-4</v>
      </c>
    </row>
    <row r="47" spans="1:12" x14ac:dyDescent="0.25">
      <c r="A47" s="15">
        <v>45</v>
      </c>
      <c r="B47" s="13" t="s">
        <v>22</v>
      </c>
      <c r="C47" s="6" t="s">
        <v>33</v>
      </c>
      <c r="D47" s="9">
        <v>60298</v>
      </c>
      <c r="E47" s="28">
        <v>0.5</v>
      </c>
      <c r="F47" s="29">
        <v>75.400000000000006</v>
      </c>
      <c r="G47" s="39">
        <f t="shared" si="2"/>
        <v>1.6634508401061247E-4</v>
      </c>
      <c r="H47" s="36">
        <v>2944</v>
      </c>
      <c r="I47" s="28">
        <v>1</v>
      </c>
      <c r="J47" s="49">
        <v>3.7</v>
      </c>
      <c r="K47" s="50">
        <v>4.9000000000000004</v>
      </c>
      <c r="L47" s="39">
        <f t="shared" si="3"/>
        <v>3.242372165292256E-4</v>
      </c>
    </row>
    <row r="48" spans="1:12" ht="15.75" thickBot="1" x14ac:dyDescent="0.3">
      <c r="A48" s="15">
        <v>46</v>
      </c>
      <c r="B48" s="13" t="s">
        <v>15</v>
      </c>
      <c r="C48" s="6" t="s">
        <v>33</v>
      </c>
      <c r="D48" s="9">
        <v>6135</v>
      </c>
      <c r="E48" s="28">
        <v>0.1</v>
      </c>
      <c r="F48" s="29">
        <v>7.7</v>
      </c>
      <c r="G48" s="39">
        <f t="shared" si="2"/>
        <v>1.6924725370743765E-5</v>
      </c>
      <c r="H48" s="36">
        <v>306</v>
      </c>
      <c r="I48" s="28">
        <v>0.1</v>
      </c>
      <c r="J48" s="49">
        <v>0.4</v>
      </c>
      <c r="K48" s="50">
        <v>5</v>
      </c>
      <c r="L48" s="39">
        <f t="shared" si="3"/>
        <v>3.370128677239913E-5</v>
      </c>
    </row>
    <row r="49" spans="1:12" ht="15.75" thickBot="1" x14ac:dyDescent="0.3">
      <c r="A49" s="15">
        <v>47</v>
      </c>
      <c r="B49" s="20" t="s">
        <v>34</v>
      </c>
      <c r="C49" s="21" t="s">
        <v>33</v>
      </c>
      <c r="D49" s="22">
        <f>SUM(D37:D48)</f>
        <v>11693074</v>
      </c>
      <c r="E49" s="30">
        <f>SUM(E37:E48)</f>
        <v>100</v>
      </c>
      <c r="F49" s="30">
        <f>D49/B65</f>
        <v>216.53840740740742</v>
      </c>
      <c r="G49" s="40">
        <f t="shared" si="2"/>
        <v>3.2257875499557338E-2</v>
      </c>
      <c r="H49" s="23">
        <f>SUM(H37:H48)</f>
        <v>309848</v>
      </c>
      <c r="I49" s="30">
        <f>SUM(I37:I48)</f>
        <v>100</v>
      </c>
      <c r="J49" s="47">
        <f>H49/B65</f>
        <v>5.7379259259259259</v>
      </c>
      <c r="K49" s="47">
        <v>2.6</v>
      </c>
      <c r="L49" s="40">
        <f t="shared" si="3"/>
        <v>3.4125085960308256E-2</v>
      </c>
    </row>
    <row r="50" spans="1:12" x14ac:dyDescent="0.25">
      <c r="A50" s="15">
        <v>48</v>
      </c>
      <c r="B50" s="14" t="s">
        <v>7</v>
      </c>
      <c r="C50" s="7" t="s">
        <v>35</v>
      </c>
      <c r="D50" s="10">
        <v>2092800</v>
      </c>
      <c r="E50" s="27">
        <v>52</v>
      </c>
      <c r="F50" s="29">
        <v>373.7</v>
      </c>
      <c r="G50" s="39">
        <f t="shared" si="2"/>
        <v>5.7734417695016384E-3</v>
      </c>
      <c r="H50" s="37">
        <v>58033</v>
      </c>
      <c r="I50" s="29">
        <v>45.4</v>
      </c>
      <c r="J50" s="50">
        <v>10.4</v>
      </c>
      <c r="K50" s="50">
        <v>2.8</v>
      </c>
      <c r="L50" s="39">
        <f t="shared" si="3"/>
        <v>6.3914600498779046E-3</v>
      </c>
    </row>
    <row r="51" spans="1:12" x14ac:dyDescent="0.25">
      <c r="A51" s="15">
        <v>49</v>
      </c>
      <c r="B51" s="13" t="s">
        <v>11</v>
      </c>
      <c r="C51" s="6" t="s">
        <v>35</v>
      </c>
      <c r="D51" s="9">
        <v>1103095</v>
      </c>
      <c r="E51" s="28">
        <v>27.4</v>
      </c>
      <c r="F51" s="29">
        <v>183.8</v>
      </c>
      <c r="G51" s="39">
        <f t="shared" si="2"/>
        <v>3.0431263134214495E-3</v>
      </c>
      <c r="H51" s="36">
        <v>48506</v>
      </c>
      <c r="I51" s="28">
        <v>38</v>
      </c>
      <c r="J51" s="49">
        <v>8.1</v>
      </c>
      <c r="K51" s="50">
        <v>4.4000000000000004</v>
      </c>
      <c r="L51" s="39">
        <f t="shared" si="3"/>
        <v>5.3422046280457262E-3</v>
      </c>
    </row>
    <row r="52" spans="1:12" ht="15.75" thickBot="1" x14ac:dyDescent="0.3">
      <c r="A52" s="15">
        <v>50</v>
      </c>
      <c r="B52" s="13" t="s">
        <v>9</v>
      </c>
      <c r="C52" s="6" t="s">
        <v>35</v>
      </c>
      <c r="D52" s="9">
        <v>831671</v>
      </c>
      <c r="E52" s="28">
        <v>20.6</v>
      </c>
      <c r="F52" s="29">
        <v>346.5</v>
      </c>
      <c r="G52" s="39">
        <f t="shared" si="2"/>
        <v>2.29434446190902E-3</v>
      </c>
      <c r="H52" s="36">
        <v>21200</v>
      </c>
      <c r="I52" s="28">
        <v>16.600000000000001</v>
      </c>
      <c r="J52" s="49">
        <v>8.8000000000000007</v>
      </c>
      <c r="K52" s="50">
        <v>2.5</v>
      </c>
      <c r="L52" s="39">
        <f t="shared" si="3"/>
        <v>2.3348603907675214E-3</v>
      </c>
    </row>
    <row r="53" spans="1:12" ht="15.75" thickBot="1" x14ac:dyDescent="0.3">
      <c r="A53" s="15">
        <v>51</v>
      </c>
      <c r="B53" s="20" t="s">
        <v>36</v>
      </c>
      <c r="C53" s="21" t="s">
        <v>35</v>
      </c>
      <c r="D53" s="22">
        <f>SUM(D50:D52)</f>
        <v>4027566</v>
      </c>
      <c r="E53" s="30">
        <f>SUM(E50:E52)</f>
        <v>100</v>
      </c>
      <c r="F53" s="30">
        <f>D53/B66</f>
        <v>287.68328571428572</v>
      </c>
      <c r="G53" s="40">
        <f t="shared" si="2"/>
        <v>1.1110912544832107E-2</v>
      </c>
      <c r="H53" s="23">
        <f>SUM(H50:H52)</f>
        <v>127739</v>
      </c>
      <c r="I53" s="30">
        <f>SUM(I50:I52)</f>
        <v>100</v>
      </c>
      <c r="J53" s="47">
        <f>H53/B66</f>
        <v>9.1242142857142863</v>
      </c>
      <c r="K53" s="47">
        <v>3.2</v>
      </c>
      <c r="L53" s="40">
        <f t="shared" si="3"/>
        <v>1.4068525068691152E-2</v>
      </c>
    </row>
    <row r="54" spans="1:12" x14ac:dyDescent="0.25">
      <c r="A54" s="15">
        <v>52</v>
      </c>
      <c r="B54" s="13" t="s">
        <v>7</v>
      </c>
      <c r="C54" s="6" t="s">
        <v>37</v>
      </c>
      <c r="D54" s="9">
        <v>15292057</v>
      </c>
      <c r="E54" s="28">
        <v>43.5</v>
      </c>
      <c r="F54" s="29">
        <v>212.4</v>
      </c>
      <c r="G54" s="39">
        <f t="shared" si="2"/>
        <v>4.2186449075592464E-2</v>
      </c>
      <c r="H54" s="36">
        <v>502052</v>
      </c>
      <c r="I54" s="28">
        <v>34.9</v>
      </c>
      <c r="J54" s="49">
        <v>7</v>
      </c>
      <c r="K54" s="50">
        <v>3.3</v>
      </c>
      <c r="L54" s="39">
        <f t="shared" si="3"/>
        <v>5.5293458910642253E-2</v>
      </c>
    </row>
    <row r="55" spans="1:12" x14ac:dyDescent="0.25">
      <c r="A55" s="15">
        <v>53</v>
      </c>
      <c r="B55" s="13" t="s">
        <v>11</v>
      </c>
      <c r="C55" s="6" t="s">
        <v>37</v>
      </c>
      <c r="D55" s="9">
        <v>13984610</v>
      </c>
      <c r="E55" s="28">
        <v>39.799999999999997</v>
      </c>
      <c r="F55" s="29">
        <v>130.9</v>
      </c>
      <c r="G55" s="39">
        <f t="shared" si="2"/>
        <v>3.8579573539846285E-2</v>
      </c>
      <c r="H55" s="36">
        <v>780267</v>
      </c>
      <c r="I55" s="28">
        <v>54.2</v>
      </c>
      <c r="J55" s="49">
        <v>7.3</v>
      </c>
      <c r="K55" s="50">
        <v>5.6</v>
      </c>
      <c r="L55" s="39">
        <f t="shared" si="3"/>
        <v>8.593464681712272E-2</v>
      </c>
    </row>
    <row r="56" spans="1:12" x14ac:dyDescent="0.25">
      <c r="A56" s="15">
        <v>54</v>
      </c>
      <c r="B56" s="13" t="s">
        <v>9</v>
      </c>
      <c r="C56" s="6" t="s">
        <v>37</v>
      </c>
      <c r="D56" s="9">
        <v>4956670</v>
      </c>
      <c r="E56" s="28">
        <v>14.1</v>
      </c>
      <c r="F56" s="29">
        <v>399.7</v>
      </c>
      <c r="G56" s="39">
        <f t="shared" si="2"/>
        <v>1.3674047025819805E-2</v>
      </c>
      <c r="H56" s="36">
        <v>118610</v>
      </c>
      <c r="I56" s="28">
        <v>8.3000000000000007</v>
      </c>
      <c r="J56" s="49">
        <v>9.6</v>
      </c>
      <c r="K56" s="50">
        <v>2.4</v>
      </c>
      <c r="L56" s="39">
        <f t="shared" si="3"/>
        <v>1.3063103346647911E-2</v>
      </c>
    </row>
    <row r="57" spans="1:12" ht="15.75" thickBot="1" x14ac:dyDescent="0.3">
      <c r="A57" s="15">
        <v>55</v>
      </c>
      <c r="B57" s="13" t="s">
        <v>24</v>
      </c>
      <c r="C57" s="6" t="s">
        <v>37</v>
      </c>
      <c r="D57" s="9">
        <v>931852</v>
      </c>
      <c r="E57" s="28">
        <v>2.6</v>
      </c>
      <c r="F57" s="29">
        <v>211.8</v>
      </c>
      <c r="G57" s="39">
        <f t="shared" si="2"/>
        <v>2.5707154337698971E-3</v>
      </c>
      <c r="H57" s="36">
        <v>37454</v>
      </c>
      <c r="I57" s="28">
        <v>2.6</v>
      </c>
      <c r="J57" s="49">
        <v>8.5</v>
      </c>
      <c r="K57" s="50">
        <v>4</v>
      </c>
      <c r="L57" s="39">
        <f t="shared" si="3"/>
        <v>4.1249934469720162E-3</v>
      </c>
    </row>
    <row r="58" spans="1:12" ht="15.75" thickBot="1" x14ac:dyDescent="0.3">
      <c r="A58" s="15">
        <v>56</v>
      </c>
      <c r="B58" s="20" t="s">
        <v>38</v>
      </c>
      <c r="C58" s="21" t="s">
        <v>37</v>
      </c>
      <c r="D58" s="22">
        <f>SUM(D54:D57)</f>
        <v>35165189</v>
      </c>
      <c r="E58" s="30">
        <f>SUM(E54:E57)</f>
        <v>99.999999999999986</v>
      </c>
      <c r="F58" s="30">
        <f>D58/B67</f>
        <v>179.78112985685073</v>
      </c>
      <c r="G58" s="40">
        <f t="shared" si="2"/>
        <v>9.7010785075028458E-2</v>
      </c>
      <c r="H58" s="23">
        <f>SUM(H54:H57)</f>
        <v>1438383</v>
      </c>
      <c r="I58" s="30">
        <f>SUM(I54:I57)</f>
        <v>99.999999999999986</v>
      </c>
      <c r="J58" s="47">
        <f>H58/B67</f>
        <v>7.3536963190184048</v>
      </c>
      <c r="K58" s="47">
        <v>4.0999999999999996</v>
      </c>
      <c r="L58" s="40">
        <f t="shared" si="3"/>
        <v>0.15841620252138489</v>
      </c>
    </row>
    <row r="59" spans="1:12" ht="16.5" thickBot="1" x14ac:dyDescent="0.3">
      <c r="A59" s="15">
        <v>57</v>
      </c>
      <c r="B59" s="24" t="s">
        <v>2</v>
      </c>
      <c r="C59" s="26" t="s">
        <v>47</v>
      </c>
      <c r="D59" s="25">
        <f>SUM(D36,D19,D49,D53,D58)</f>
        <v>362487418</v>
      </c>
      <c r="E59" s="31" t="s">
        <v>45</v>
      </c>
      <c r="F59" s="31">
        <f>D59/B68</f>
        <v>160.93385633102469</v>
      </c>
      <c r="G59" s="41">
        <f>SUM(G3:G18,G20:G35,G37:G48,G50:G52,G54:G57)</f>
        <v>1.0000000000000004</v>
      </c>
      <c r="H59" s="25">
        <f>SUM(H36,H19,H49,H53,H58)</f>
        <v>9079772</v>
      </c>
      <c r="I59" s="31" t="s">
        <v>45</v>
      </c>
      <c r="J59" s="51">
        <f>H59/B68</f>
        <v>4.0311543242763275</v>
      </c>
      <c r="K59" s="51">
        <v>2.5</v>
      </c>
      <c r="L59" s="41">
        <f>SUM(L3:L18,L20:L35,L37:L48,L50:L52,L54:L57)</f>
        <v>0.99999999999999978</v>
      </c>
    </row>
    <row r="60" spans="1:12" x14ac:dyDescent="0.25">
      <c r="A60" s="52">
        <v>58</v>
      </c>
    </row>
    <row r="61" spans="1:12" x14ac:dyDescent="0.25">
      <c r="A61" s="52">
        <v>59</v>
      </c>
      <c r="B61" t="s">
        <v>3</v>
      </c>
    </row>
    <row r="62" spans="1:12" x14ac:dyDescent="0.25">
      <c r="A62" s="52">
        <v>60</v>
      </c>
      <c r="B62" s="53" t="s">
        <v>44</v>
      </c>
    </row>
    <row r="63" spans="1:12" x14ac:dyDescent="0.25">
      <c r="A63" s="52">
        <v>61</v>
      </c>
      <c r="B63" s="54">
        <v>1328000</v>
      </c>
    </row>
    <row r="64" spans="1:12" x14ac:dyDescent="0.25">
      <c r="A64" s="52">
        <v>62</v>
      </c>
      <c r="B64" s="54">
        <v>660800</v>
      </c>
    </row>
    <row r="65" spans="1:2" x14ac:dyDescent="0.25">
      <c r="A65" s="52">
        <v>63</v>
      </c>
      <c r="B65" s="54">
        <v>54000</v>
      </c>
    </row>
    <row r="66" spans="1:2" x14ac:dyDescent="0.25">
      <c r="A66" s="52">
        <v>64</v>
      </c>
      <c r="B66" s="54">
        <v>14000</v>
      </c>
    </row>
    <row r="67" spans="1:2" x14ac:dyDescent="0.25">
      <c r="A67" s="52">
        <v>65</v>
      </c>
      <c r="B67" s="54">
        <v>195600</v>
      </c>
    </row>
    <row r="68" spans="1:2" x14ac:dyDescent="0.25">
      <c r="A68" s="52">
        <v>66</v>
      </c>
      <c r="B68" s="46">
        <f>SUM(B63:B67)</f>
        <v>2252400</v>
      </c>
    </row>
  </sheetData>
  <autoFilter ref="A2:L2"/>
  <sortState ref="B45:J61">
    <sortCondition descending="1" ref="D45:D61"/>
  </sortState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2018-08-20T12:01:09Z</dcterms:modified>
</cp:coreProperties>
</file>