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NO\Originals_more_recent\Tabular_data\Info_level_B\Topic_GrowStock\"/>
    </mc:Choice>
  </mc:AlternateContent>
  <bookViews>
    <workbookView xWindow="0" yWindow="0" windowWidth="21330" windowHeight="9585"/>
  </bookViews>
  <sheets>
    <sheet name="Sheet1" sheetId="1" r:id="rId1"/>
  </sheets>
  <definedNames>
    <definedName name="_xlnm._FilterDatabase" localSheetId="0" hidden="1">Sheet1!$A$4:$AE$4</definedName>
  </definedNames>
  <calcPr calcId="162913" iterateDelta="1E-4"/>
</workbook>
</file>

<file path=xl/calcChain.xml><?xml version="1.0" encoding="utf-8"?>
<calcChain xmlns="http://schemas.openxmlformats.org/spreadsheetml/2006/main">
  <c r="K47" i="1" l="1"/>
  <c r="G47" i="1"/>
  <c r="G46" i="1"/>
  <c r="F46" i="1"/>
  <c r="D46" i="1"/>
  <c r="F45" i="1" s="1"/>
  <c r="W37" i="1"/>
  <c r="V20" i="1"/>
  <c r="R14" i="1"/>
  <c r="O13" i="1"/>
  <c r="N15" i="1"/>
  <c r="J15" i="1"/>
  <c r="J5" i="1"/>
  <c r="K8" i="1"/>
  <c r="AE34" i="1"/>
  <c r="AE46" i="1"/>
  <c r="AE45" i="1"/>
  <c r="AE36" i="1"/>
  <c r="AE17" i="1"/>
  <c r="AE5" i="1"/>
  <c r="AD10" i="1"/>
  <c r="AB10" i="1"/>
  <c r="AB5" i="1"/>
  <c r="V43" i="1"/>
  <c r="V41" i="1"/>
  <c r="V46" i="1"/>
  <c r="S47" i="1"/>
  <c r="O47" i="1"/>
  <c r="D47" i="1"/>
  <c r="AB45" i="1"/>
  <c r="AB44" i="1"/>
  <c r="AB43" i="1"/>
  <c r="AB42" i="1"/>
  <c r="AB39" i="1"/>
  <c r="AB38" i="1"/>
  <c r="AB37" i="1"/>
  <c r="AB36" i="1"/>
  <c r="AB33" i="1"/>
  <c r="AB32" i="1"/>
  <c r="AD32" i="1" s="1"/>
  <c r="AB31" i="1"/>
  <c r="AB30" i="1"/>
  <c r="AE30" i="1" s="1"/>
  <c r="AB29" i="1"/>
  <c r="AB41" i="1"/>
  <c r="AE41" i="1" s="1"/>
  <c r="AB35" i="1"/>
  <c r="AE35" i="1" s="1"/>
  <c r="AB27" i="1"/>
  <c r="AB26" i="1"/>
  <c r="AD26" i="1" s="1"/>
  <c r="AB25" i="1"/>
  <c r="AB24" i="1"/>
  <c r="AE24" i="1" s="1"/>
  <c r="AB21" i="1"/>
  <c r="AE21" i="1" s="1"/>
  <c r="AB20" i="1"/>
  <c r="AE20" i="1" s="1"/>
  <c r="AB19" i="1"/>
  <c r="AD19" i="1" s="1"/>
  <c r="AB18" i="1"/>
  <c r="AB15" i="1"/>
  <c r="AD15" i="1" s="1"/>
  <c r="AB14" i="1"/>
  <c r="AE14" i="1" s="1"/>
  <c r="AB13" i="1"/>
  <c r="AE13" i="1" s="1"/>
  <c r="AB12" i="1"/>
  <c r="AE12" i="1" s="1"/>
  <c r="AB23" i="1"/>
  <c r="AD23" i="1" s="1"/>
  <c r="AB17" i="1"/>
  <c r="AB11" i="1"/>
  <c r="AE11" i="1" s="1"/>
  <c r="AB9" i="1"/>
  <c r="AB8" i="1"/>
  <c r="AE8" i="1" s="1"/>
  <c r="AB7" i="1"/>
  <c r="AB6" i="1"/>
  <c r="AE6" i="1" s="1"/>
  <c r="X10" i="1"/>
  <c r="T10" i="1"/>
  <c r="P10" i="1"/>
  <c r="S10" i="1" s="1"/>
  <c r="L10" i="1"/>
  <c r="H10" i="1"/>
  <c r="J7" i="1" s="1"/>
  <c r="F10" i="1"/>
  <c r="D10" i="1"/>
  <c r="AD45" i="1"/>
  <c r="AE44" i="1"/>
  <c r="AD44" i="1"/>
  <c r="AE43" i="1"/>
  <c r="AD43" i="1"/>
  <c r="AE42" i="1"/>
  <c r="AD42" i="1"/>
  <c r="AD41" i="1"/>
  <c r="AE40" i="1"/>
  <c r="AE39" i="1"/>
  <c r="AD39" i="1"/>
  <c r="AE38" i="1"/>
  <c r="AD38" i="1"/>
  <c r="AE37" i="1"/>
  <c r="AD37" i="1"/>
  <c r="AD36" i="1"/>
  <c r="AE33" i="1"/>
  <c r="AD33" i="1"/>
  <c r="AE32" i="1"/>
  <c r="AE31" i="1"/>
  <c r="AD31" i="1"/>
  <c r="AE29" i="1"/>
  <c r="AD29" i="1"/>
  <c r="AE28" i="1"/>
  <c r="AE27" i="1"/>
  <c r="AD27" i="1"/>
  <c r="AE25" i="1"/>
  <c r="AD25" i="1"/>
  <c r="AD24" i="1"/>
  <c r="AE22" i="1"/>
  <c r="AE18" i="1"/>
  <c r="AD18" i="1"/>
  <c r="AD17" i="1"/>
  <c r="AE16" i="1"/>
  <c r="AE15" i="1"/>
  <c r="AD12" i="1"/>
  <c r="AE9" i="1"/>
  <c r="AE7" i="1"/>
  <c r="AA40" i="1"/>
  <c r="AA37" i="1"/>
  <c r="Z37" i="1"/>
  <c r="Z40" i="1" s="1"/>
  <c r="AA34" i="1"/>
  <c r="AA47" i="1" s="1"/>
  <c r="AA33" i="1"/>
  <c r="Z33" i="1"/>
  <c r="AA32" i="1"/>
  <c r="Z32" i="1"/>
  <c r="AA31" i="1"/>
  <c r="Z31" i="1"/>
  <c r="AA30" i="1"/>
  <c r="Z30" i="1"/>
  <c r="Z34" i="1" s="1"/>
  <c r="AA29" i="1"/>
  <c r="Z29" i="1"/>
  <c r="AA28" i="1"/>
  <c r="AA27" i="1"/>
  <c r="Z27" i="1"/>
  <c r="AA26" i="1"/>
  <c r="Z26" i="1"/>
  <c r="AA25" i="1"/>
  <c r="Z25" i="1"/>
  <c r="AA24" i="1"/>
  <c r="Z24" i="1"/>
  <c r="Z28" i="1" s="1"/>
  <c r="AA23" i="1"/>
  <c r="Z23" i="1"/>
  <c r="AA22" i="1"/>
  <c r="Z22" i="1"/>
  <c r="AA21" i="1"/>
  <c r="Z21" i="1"/>
  <c r="AA20" i="1"/>
  <c r="Z20" i="1"/>
  <c r="AA19" i="1"/>
  <c r="Z19" i="1"/>
  <c r="AA18" i="1"/>
  <c r="Z18" i="1"/>
  <c r="AA17" i="1"/>
  <c r="Z17" i="1"/>
  <c r="AA16" i="1"/>
  <c r="AA15" i="1"/>
  <c r="Z15" i="1"/>
  <c r="AA14" i="1"/>
  <c r="Z14" i="1"/>
  <c r="Z16" i="1" s="1"/>
  <c r="AA13" i="1"/>
  <c r="Z13" i="1"/>
  <c r="AA12" i="1"/>
  <c r="Z12" i="1"/>
  <c r="AA11" i="1"/>
  <c r="Z11" i="1"/>
  <c r="AA10" i="1"/>
  <c r="AA9" i="1"/>
  <c r="Z9" i="1"/>
  <c r="AA8" i="1"/>
  <c r="Z8" i="1"/>
  <c r="AA7" i="1"/>
  <c r="Z7" i="1"/>
  <c r="AA6" i="1"/>
  <c r="Z6" i="1"/>
  <c r="AA5" i="1"/>
  <c r="Z5" i="1"/>
  <c r="W46" i="1"/>
  <c r="W47" i="1" s="1"/>
  <c r="W43" i="1"/>
  <c r="W41" i="1"/>
  <c r="W40" i="1"/>
  <c r="W39" i="1"/>
  <c r="V39" i="1"/>
  <c r="W38" i="1"/>
  <c r="V38" i="1"/>
  <c r="V37" i="1"/>
  <c r="W36" i="1"/>
  <c r="V36" i="1"/>
  <c r="V40" i="1"/>
  <c r="W34" i="1"/>
  <c r="W33" i="1"/>
  <c r="V33" i="1"/>
  <c r="W32" i="1"/>
  <c r="V32" i="1"/>
  <c r="W31" i="1"/>
  <c r="V31" i="1"/>
  <c r="W30" i="1"/>
  <c r="V30" i="1"/>
  <c r="W29" i="1"/>
  <c r="V29" i="1"/>
  <c r="V34" i="1" s="1"/>
  <c r="W28" i="1"/>
  <c r="W27" i="1"/>
  <c r="V27" i="1"/>
  <c r="W26" i="1"/>
  <c r="V26" i="1"/>
  <c r="W25" i="1"/>
  <c r="V25" i="1"/>
  <c r="W24" i="1"/>
  <c r="V24" i="1"/>
  <c r="W23" i="1"/>
  <c r="V23" i="1"/>
  <c r="V28" i="1" s="1"/>
  <c r="W22" i="1"/>
  <c r="W21" i="1"/>
  <c r="V21" i="1"/>
  <c r="W20" i="1"/>
  <c r="W19" i="1"/>
  <c r="V19" i="1"/>
  <c r="W18" i="1"/>
  <c r="V18" i="1"/>
  <c r="W17" i="1"/>
  <c r="V17" i="1"/>
  <c r="V22" i="1" s="1"/>
  <c r="W16" i="1"/>
  <c r="W15" i="1"/>
  <c r="V15" i="1"/>
  <c r="W14" i="1"/>
  <c r="V14" i="1"/>
  <c r="W13" i="1"/>
  <c r="V13" i="1"/>
  <c r="W12" i="1"/>
  <c r="V12" i="1"/>
  <c r="V16" i="1"/>
  <c r="W10" i="1"/>
  <c r="W9" i="1"/>
  <c r="V9" i="1"/>
  <c r="W8" i="1"/>
  <c r="V8" i="1"/>
  <c r="W7" i="1"/>
  <c r="V7" i="1"/>
  <c r="W6" i="1"/>
  <c r="V6" i="1"/>
  <c r="V10" i="1" s="1"/>
  <c r="S46" i="1"/>
  <c r="S45" i="1"/>
  <c r="R45" i="1"/>
  <c r="S44" i="1"/>
  <c r="R44" i="1"/>
  <c r="S43" i="1"/>
  <c r="R43" i="1"/>
  <c r="S42" i="1"/>
  <c r="R42" i="1"/>
  <c r="S41" i="1"/>
  <c r="R41" i="1"/>
  <c r="R46" i="1" s="1"/>
  <c r="S40" i="1"/>
  <c r="S39" i="1"/>
  <c r="R39" i="1"/>
  <c r="S38" i="1"/>
  <c r="R38" i="1"/>
  <c r="S37" i="1"/>
  <c r="R37" i="1"/>
  <c r="S36" i="1"/>
  <c r="R36" i="1"/>
  <c r="S35" i="1"/>
  <c r="R35" i="1"/>
  <c r="R40" i="1" s="1"/>
  <c r="S34" i="1"/>
  <c r="S33" i="1"/>
  <c r="R33" i="1"/>
  <c r="S32" i="1"/>
  <c r="R32" i="1"/>
  <c r="S31" i="1"/>
  <c r="R31" i="1"/>
  <c r="S30" i="1"/>
  <c r="R30" i="1"/>
  <c r="S29" i="1"/>
  <c r="R29" i="1"/>
  <c r="R34" i="1" s="1"/>
  <c r="S28" i="1"/>
  <c r="S27" i="1"/>
  <c r="R27" i="1"/>
  <c r="S26" i="1"/>
  <c r="R26" i="1"/>
  <c r="S25" i="1"/>
  <c r="R25" i="1"/>
  <c r="S24" i="1"/>
  <c r="R24" i="1"/>
  <c r="S23" i="1"/>
  <c r="R23" i="1"/>
  <c r="R28" i="1" s="1"/>
  <c r="S22" i="1"/>
  <c r="S21" i="1"/>
  <c r="R21" i="1"/>
  <c r="S20" i="1"/>
  <c r="R20" i="1"/>
  <c r="S19" i="1"/>
  <c r="R19" i="1"/>
  <c r="S18" i="1"/>
  <c r="R18" i="1"/>
  <c r="S17" i="1"/>
  <c r="R17" i="1"/>
  <c r="R22" i="1" s="1"/>
  <c r="S16" i="1"/>
  <c r="S15" i="1"/>
  <c r="R15" i="1"/>
  <c r="S14" i="1"/>
  <c r="S13" i="1"/>
  <c r="R13" i="1"/>
  <c r="S12" i="1"/>
  <c r="R12" i="1"/>
  <c r="S11" i="1"/>
  <c r="R11" i="1"/>
  <c r="R16" i="1" s="1"/>
  <c r="S9" i="1"/>
  <c r="S8" i="1"/>
  <c r="R8" i="1"/>
  <c r="S7" i="1"/>
  <c r="R7" i="1"/>
  <c r="S6" i="1"/>
  <c r="S5" i="1"/>
  <c r="O46" i="1"/>
  <c r="O45" i="1"/>
  <c r="N45" i="1"/>
  <c r="O44" i="1"/>
  <c r="N44" i="1"/>
  <c r="O43" i="1"/>
  <c r="N43" i="1"/>
  <c r="O41" i="1"/>
  <c r="N41" i="1"/>
  <c r="O40" i="1"/>
  <c r="O39" i="1"/>
  <c r="N39" i="1"/>
  <c r="O38" i="1"/>
  <c r="N38" i="1"/>
  <c r="O37" i="1"/>
  <c r="N37" i="1"/>
  <c r="O36" i="1"/>
  <c r="N36" i="1"/>
  <c r="O35" i="1"/>
  <c r="N35" i="1"/>
  <c r="N40" i="1" s="1"/>
  <c r="O34" i="1"/>
  <c r="O33" i="1"/>
  <c r="N33" i="1"/>
  <c r="O32" i="1"/>
  <c r="N32" i="1"/>
  <c r="O31" i="1"/>
  <c r="N31" i="1"/>
  <c r="O30" i="1"/>
  <c r="N30" i="1"/>
  <c r="N34" i="1" s="1"/>
  <c r="O29" i="1"/>
  <c r="N29" i="1"/>
  <c r="O28" i="1"/>
  <c r="O27" i="1"/>
  <c r="N27" i="1"/>
  <c r="O26" i="1"/>
  <c r="N26" i="1"/>
  <c r="O25" i="1"/>
  <c r="N25" i="1"/>
  <c r="O24" i="1"/>
  <c r="N24" i="1"/>
  <c r="N28" i="1" s="1"/>
  <c r="O23" i="1"/>
  <c r="N23" i="1"/>
  <c r="O22" i="1"/>
  <c r="O21" i="1"/>
  <c r="N21" i="1"/>
  <c r="O20" i="1"/>
  <c r="N20" i="1"/>
  <c r="O19" i="1"/>
  <c r="N19" i="1"/>
  <c r="O18" i="1"/>
  <c r="N18" i="1"/>
  <c r="N22" i="1" s="1"/>
  <c r="O17" i="1"/>
  <c r="N17" i="1"/>
  <c r="O16" i="1"/>
  <c r="O15" i="1"/>
  <c r="O14" i="1"/>
  <c r="N14" i="1"/>
  <c r="N13" i="1"/>
  <c r="O12" i="1"/>
  <c r="N12" i="1"/>
  <c r="N16" i="1" s="1"/>
  <c r="O11" i="1"/>
  <c r="N11" i="1"/>
  <c r="O10" i="1"/>
  <c r="O9" i="1"/>
  <c r="N9" i="1"/>
  <c r="O8" i="1"/>
  <c r="N8" i="1"/>
  <c r="O7" i="1"/>
  <c r="N7" i="1"/>
  <c r="O6" i="1"/>
  <c r="N6" i="1"/>
  <c r="N10" i="1" s="1"/>
  <c r="O5" i="1"/>
  <c r="N5" i="1"/>
  <c r="K46" i="1"/>
  <c r="K45" i="1"/>
  <c r="J45" i="1"/>
  <c r="K44" i="1"/>
  <c r="J44" i="1"/>
  <c r="K43" i="1"/>
  <c r="J43" i="1"/>
  <c r="K42" i="1"/>
  <c r="J42" i="1"/>
  <c r="J46" i="1" s="1"/>
  <c r="K41" i="1"/>
  <c r="J41" i="1"/>
  <c r="K40" i="1"/>
  <c r="K39" i="1"/>
  <c r="J39" i="1"/>
  <c r="K38" i="1"/>
  <c r="J38" i="1"/>
  <c r="K37" i="1"/>
  <c r="J37" i="1"/>
  <c r="K36" i="1"/>
  <c r="J36" i="1"/>
  <c r="K35" i="1"/>
  <c r="J35" i="1"/>
  <c r="J40" i="1" s="1"/>
  <c r="K34" i="1"/>
  <c r="K33" i="1"/>
  <c r="J33" i="1"/>
  <c r="K32" i="1"/>
  <c r="J32" i="1"/>
  <c r="K31" i="1"/>
  <c r="J31" i="1"/>
  <c r="K30" i="1"/>
  <c r="J30" i="1"/>
  <c r="J34" i="1" s="1"/>
  <c r="K29" i="1"/>
  <c r="J29" i="1"/>
  <c r="K28" i="1"/>
  <c r="K27" i="1"/>
  <c r="J27" i="1"/>
  <c r="K26" i="1"/>
  <c r="J26" i="1"/>
  <c r="K25" i="1"/>
  <c r="J25" i="1"/>
  <c r="K24" i="1"/>
  <c r="J24" i="1"/>
  <c r="K23" i="1"/>
  <c r="J23" i="1"/>
  <c r="J28" i="1" s="1"/>
  <c r="K22" i="1"/>
  <c r="K21" i="1"/>
  <c r="J21" i="1"/>
  <c r="K20" i="1"/>
  <c r="J20" i="1"/>
  <c r="K19" i="1"/>
  <c r="J19" i="1"/>
  <c r="K18" i="1"/>
  <c r="J18" i="1"/>
  <c r="J22" i="1" s="1"/>
  <c r="K17" i="1"/>
  <c r="J17" i="1"/>
  <c r="K16" i="1"/>
  <c r="K15" i="1"/>
  <c r="K14" i="1"/>
  <c r="J14" i="1"/>
  <c r="K13" i="1"/>
  <c r="J13" i="1"/>
  <c r="K12" i="1"/>
  <c r="J12" i="1"/>
  <c r="K11" i="1"/>
  <c r="J11" i="1"/>
  <c r="J16" i="1" s="1"/>
  <c r="K9" i="1"/>
  <c r="J9" i="1"/>
  <c r="K7" i="1"/>
  <c r="K6" i="1"/>
  <c r="J6" i="1"/>
  <c r="K5" i="1"/>
  <c r="G32" i="1"/>
  <c r="G30" i="1"/>
  <c r="G22" i="1"/>
  <c r="G5" i="1"/>
  <c r="F40" i="1"/>
  <c r="F34" i="1"/>
  <c r="F28" i="1"/>
  <c r="F22" i="1"/>
  <c r="F16" i="1"/>
  <c r="D34" i="1"/>
  <c r="F33" i="1" s="1"/>
  <c r="D40" i="1"/>
  <c r="D28" i="1"/>
  <c r="D22" i="1"/>
  <c r="F17" i="1" s="1"/>
  <c r="D16" i="1"/>
  <c r="F12" i="1" s="1"/>
  <c r="F7" i="1"/>
  <c r="F44" i="1"/>
  <c r="F42" i="1"/>
  <c r="F39" i="1"/>
  <c r="F38" i="1"/>
  <c r="F37" i="1"/>
  <c r="F36" i="1"/>
  <c r="F35" i="1"/>
  <c r="F32" i="1"/>
  <c r="F31" i="1"/>
  <c r="F30" i="1"/>
  <c r="F29" i="1"/>
  <c r="F27" i="1"/>
  <c r="F26" i="1"/>
  <c r="F25" i="1"/>
  <c r="F24" i="1"/>
  <c r="F23" i="1"/>
  <c r="F20" i="1"/>
  <c r="F19" i="1"/>
  <c r="F18" i="1"/>
  <c r="F11" i="1"/>
  <c r="G24" i="1" l="1"/>
  <c r="G38" i="1"/>
  <c r="G40" i="1"/>
  <c r="G14" i="1"/>
  <c r="G7" i="1"/>
  <c r="G9" i="1"/>
  <c r="G16" i="1"/>
  <c r="AE26" i="1"/>
  <c r="N46" i="1"/>
  <c r="AE23" i="1"/>
  <c r="G6" i="1"/>
  <c r="G15" i="1"/>
  <c r="G23" i="1"/>
  <c r="G31" i="1"/>
  <c r="G39" i="1"/>
  <c r="G8" i="1"/>
  <c r="G17" i="1"/>
  <c r="G25" i="1"/>
  <c r="G33" i="1"/>
  <c r="G42" i="1"/>
  <c r="G18" i="1"/>
  <c r="G34" i="1"/>
  <c r="G11" i="1"/>
  <c r="G19" i="1"/>
  <c r="G27" i="1"/>
  <c r="G35" i="1"/>
  <c r="G44" i="1"/>
  <c r="G43" i="1"/>
  <c r="G12" i="1"/>
  <c r="G20" i="1"/>
  <c r="G28" i="1"/>
  <c r="G36" i="1"/>
  <c r="G45" i="1"/>
  <c r="G10" i="1"/>
  <c r="G26" i="1"/>
  <c r="G13" i="1"/>
  <c r="G21" i="1"/>
  <c r="G29" i="1"/>
  <c r="G37" i="1"/>
  <c r="F43" i="1"/>
  <c r="AD46" i="1"/>
  <c r="AD30" i="1"/>
  <c r="AD34" i="1"/>
  <c r="AD35" i="1"/>
  <c r="AD40" i="1"/>
  <c r="AE19" i="1"/>
  <c r="AD20" i="1"/>
  <c r="AD21" i="1"/>
  <c r="AD22" i="1" s="1"/>
  <c r="AD13" i="1"/>
  <c r="AD14" i="1"/>
  <c r="AD28" i="1"/>
  <c r="AD11" i="1"/>
  <c r="AD16" i="1"/>
  <c r="AD7" i="1"/>
  <c r="AD6" i="1"/>
  <c r="AE10" i="1"/>
  <c r="AE47" i="1" s="1"/>
  <c r="AD9" i="1"/>
  <c r="AD5" i="1"/>
  <c r="J8" i="1"/>
  <c r="J10" i="1" s="1"/>
  <c r="AD8" i="1"/>
  <c r="R5" i="1"/>
  <c r="R9" i="1"/>
  <c r="K10" i="1"/>
  <c r="R6" i="1"/>
  <c r="Z10" i="1"/>
  <c r="F13" i="1"/>
  <c r="F14" i="1"/>
  <c r="F21" i="1"/>
  <c r="F15" i="1"/>
  <c r="F9" i="1"/>
  <c r="F6" i="1"/>
  <c r="F8" i="1"/>
  <c r="F5" i="1"/>
  <c r="R10" i="1" l="1"/>
</calcChain>
</file>

<file path=xl/sharedStrings.xml><?xml version="1.0" encoding="utf-8"?>
<sst xmlns="http://schemas.openxmlformats.org/spreadsheetml/2006/main" count="129" uniqueCount="23">
  <si>
    <t>Østfold,
Akershus,
Oslo and
Hedmark</t>
  </si>
  <si>
    <t>Oppland,
Buskerud
and
Vestfold</t>
  </si>
  <si>
    <t>Telemark,
Aust-Agder
and
Vest-Agder</t>
  </si>
  <si>
    <t>Rogaland,
Hordaland,
Sogn og Fjordane and
Møre og Romsdal</t>
  </si>
  <si>
    <t>Sør-Trøndelag
and
Nord- Trøndelag</t>
  </si>
  <si>
    <t>Nordland
and
Troms</t>
  </si>
  <si>
    <t>Alle
All regions</t>
  </si>
  <si>
    <t>Sum</t>
  </si>
  <si>
    <t>Region</t>
  </si>
  <si>
    <t xml:space="preserve"> -- </t>
  </si>
  <si>
    <t>23-26</t>
  </si>
  <si>
    <t>Hogstklasse
Development class</t>
  </si>
  <si>
    <t>Bonitetsklasse H40
Site quality class H40</t>
  </si>
  <si>
    <t>Totalt</t>
  </si>
  <si>
    <t>Tabell 19. Skogbruksmark: volum u/bark, fordelt på bonitetsklasser og hogstklasser. Første kolonne under hver region viser totalt volum (1000 m3). Andre kolonne viser volum per hektar i m3. Tredje kolonne viser volum i % av stående volum.
Table 19. Forestry land: volume excluding bark, by site quality- and development classes. The fi rst column under each region gives the total volume (1000 m3). The second column shows the volume per ha. The third column shows the volume in % of total volume.</t>
  </si>
  <si>
    <t>Volum
Volume
(in 1000 m3)</t>
  </si>
  <si>
    <t>Volum/ha
Volume/ha
(in m3)</t>
  </si>
  <si>
    <t>% of Region Total</t>
  </si>
  <si>
    <t>ID</t>
  </si>
  <si>
    <t>Finnmark Region forest figures are not included in the statistics for period 2005-2009, representing NFI 9</t>
  </si>
  <si>
    <t>Sums checked by JRC: 09-2018</t>
  </si>
  <si>
    <t>Percentages calculated by JRC: 09-2018</t>
  </si>
  <si>
    <t>% of Developm. Class vol.
of total volume per Site Quality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</si>
</sst>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98">
    <xf numFmtId="0" fontId="0" fillId="0" borderId="0" xfId="0"/>
    <xf numFmtId="164" fontId="0" fillId="0" borderId="11" xfId="0" applyNumberFormat="1" applyBorder="1"/>
    <xf numFmtId="164" fontId="16" fillId="0" borderId="14" xfId="0" applyNumberFormat="1" applyFont="1" applyBorder="1"/>
    <xf numFmtId="164" fontId="16" fillId="0" borderId="15" xfId="0" applyNumberFormat="1" applyFont="1" applyBorder="1"/>
    <xf numFmtId="164" fontId="0" fillId="0" borderId="19" xfId="0" applyNumberFormat="1" applyBorder="1"/>
    <xf numFmtId="164" fontId="16" fillId="0" borderId="18" xfId="0" applyNumberFormat="1" applyFont="1" applyBorder="1"/>
    <xf numFmtId="164" fontId="0" fillId="0" borderId="13" xfId="0" applyNumberFormat="1" applyBorder="1"/>
    <xf numFmtId="164" fontId="0" fillId="0" borderId="23" xfId="0" applyNumberFormat="1" applyBorder="1"/>
    <xf numFmtId="3" fontId="16" fillId="0" borderId="15" xfId="0" applyNumberFormat="1" applyFont="1" applyBorder="1"/>
    <xf numFmtId="0" fontId="0" fillId="0" borderId="10" xfId="0" applyBorder="1" applyAlignment="1">
      <alignment horizontal="center" wrapText="1"/>
    </xf>
    <xf numFmtId="0" fontId="0" fillId="0" borderId="24" xfId="0" applyBorder="1" applyAlignment="1">
      <alignment horizontal="center" wrapText="1"/>
    </xf>
    <xf numFmtId="0" fontId="16" fillId="0" borderId="21" xfId="0" applyFont="1" applyFill="1" applyBorder="1" applyAlignment="1">
      <alignment horizontal="center" wrapText="1"/>
    </xf>
    <xf numFmtId="164" fontId="16" fillId="0" borderId="25" xfId="0" applyNumberFormat="1" applyFont="1" applyBorder="1"/>
    <xf numFmtId="164" fontId="16" fillId="0" borderId="26" xfId="0" applyNumberFormat="1" applyFont="1" applyBorder="1"/>
    <xf numFmtId="164" fontId="16" fillId="0" borderId="27" xfId="0" applyNumberFormat="1" applyFont="1" applyBorder="1"/>
    <xf numFmtId="164" fontId="16" fillId="0" borderId="30" xfId="0" applyNumberFormat="1" applyFont="1" applyBorder="1"/>
    <xf numFmtId="10" fontId="0" fillId="0" borderId="15" xfId="42" applyNumberFormat="1" applyFont="1" applyBorder="1" applyAlignment="1">
      <alignment vertical="top" wrapText="1"/>
    </xf>
    <xf numFmtId="166" fontId="0" fillId="0" borderId="11" xfId="42" applyNumberFormat="1" applyFont="1" applyBorder="1"/>
    <xf numFmtId="166" fontId="0" fillId="0" borderId="19" xfId="42" applyNumberFormat="1" applyFont="1" applyBorder="1"/>
    <xf numFmtId="10" fontId="0" fillId="0" borderId="19" xfId="42" applyNumberFormat="1" applyFont="1" applyBorder="1"/>
    <xf numFmtId="10" fontId="0" fillId="0" borderId="11" xfId="42" applyNumberFormat="1" applyFont="1" applyBorder="1"/>
    <xf numFmtId="0" fontId="16" fillId="0" borderId="0" xfId="0" applyFont="1"/>
    <xf numFmtId="0" fontId="0" fillId="0" borderId="31" xfId="0" applyBorder="1" applyAlignment="1">
      <alignment horizontal="center" wrapText="1"/>
    </xf>
    <xf numFmtId="164" fontId="0" fillId="0" borderId="32" xfId="0" applyNumberFormat="1" applyBorder="1"/>
    <xf numFmtId="166" fontId="0" fillId="0" borderId="33" xfId="42" applyNumberFormat="1" applyFont="1" applyBorder="1"/>
    <xf numFmtId="10" fontId="0" fillId="0" borderId="33" xfId="42" applyNumberFormat="1" applyFont="1" applyBorder="1"/>
    <xf numFmtId="164" fontId="0" fillId="0" borderId="33" xfId="0" applyNumberFormat="1" applyBorder="1"/>
    <xf numFmtId="164" fontId="16" fillId="0" borderId="36" xfId="0" applyNumberFormat="1" applyFont="1" applyBorder="1"/>
    <xf numFmtId="164" fontId="16" fillId="0" borderId="0" xfId="0" applyNumberFormat="1" applyFont="1" applyBorder="1"/>
    <xf numFmtId="0" fontId="16" fillId="0" borderId="14" xfId="0" applyFont="1" applyBorder="1" applyAlignment="1">
      <alignment horizontal="center" wrapText="1"/>
    </xf>
    <xf numFmtId="166" fontId="16" fillId="0" borderId="15" xfId="42" applyNumberFormat="1" applyFont="1" applyBorder="1"/>
    <xf numFmtId="10" fontId="16" fillId="0" borderId="15" xfId="42" applyNumberFormat="1" applyFont="1" applyBorder="1"/>
    <xf numFmtId="166" fontId="16" fillId="0" borderId="30" xfId="42" applyNumberFormat="1" applyFont="1" applyBorder="1"/>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xf>
    <xf numFmtId="0" fontId="0" fillId="0" borderId="27" xfId="0" applyBorder="1" applyAlignment="1">
      <alignment horizontal="center"/>
    </xf>
    <xf numFmtId="0" fontId="0" fillId="0" borderId="22" xfId="0" applyBorder="1" applyAlignment="1">
      <alignment horizontal="center"/>
    </xf>
    <xf numFmtId="0" fontId="0" fillId="0" borderId="14" xfId="0" applyBorder="1" applyAlignment="1">
      <alignment horizontal="center" wrapText="1"/>
    </xf>
    <xf numFmtId="0" fontId="0" fillId="0" borderId="15" xfId="0" applyBorder="1" applyAlignment="1">
      <alignment horizontal="center" wrapText="1"/>
    </xf>
    <xf numFmtId="0" fontId="0" fillId="0" borderId="29" xfId="0" applyBorder="1" applyAlignment="1">
      <alignment horizontal="center" wrapText="1"/>
    </xf>
    <xf numFmtId="0" fontId="0" fillId="0" borderId="27" xfId="0" applyBorder="1" applyAlignment="1">
      <alignment horizontal="center" wrapText="1"/>
    </xf>
    <xf numFmtId="0" fontId="0" fillId="0" borderId="30" xfId="0" applyBorder="1" applyAlignment="1">
      <alignment horizontal="center" wrapText="1"/>
    </xf>
    <xf numFmtId="0" fontId="16" fillId="0" borderId="21" xfId="0" applyFont="1" applyBorder="1" applyAlignment="1">
      <alignment horizontal="center" wrapText="1"/>
    </xf>
    <xf numFmtId="0" fontId="16" fillId="0" borderId="27" xfId="0" applyFont="1" applyBorder="1" applyAlignment="1">
      <alignment horizontal="center" wrapText="1"/>
    </xf>
    <xf numFmtId="0" fontId="16" fillId="0" borderId="22" xfId="0" applyFont="1" applyBorder="1" applyAlignment="1">
      <alignment horizontal="center" wrapText="1"/>
    </xf>
    <xf numFmtId="0" fontId="0" fillId="0" borderId="18" xfId="0" applyBorder="1" applyAlignment="1">
      <alignment horizontal="center" wrapText="1"/>
    </xf>
    <xf numFmtId="0" fontId="0" fillId="0" borderId="14" xfId="0" applyBorder="1" applyAlignment="1">
      <alignment horizontal="center" vertical="top" wrapText="1"/>
    </xf>
    <xf numFmtId="0" fontId="0" fillId="0" borderId="15" xfId="0" applyBorder="1" applyAlignment="1">
      <alignment vertical="top" wrapText="1"/>
    </xf>
    <xf numFmtId="0" fontId="16" fillId="0" borderId="14" xfId="0" applyFont="1" applyBorder="1" applyAlignment="1">
      <alignment vertical="top" wrapText="1"/>
    </xf>
    <xf numFmtId="0" fontId="16" fillId="0" borderId="27" xfId="0" applyFont="1" applyBorder="1" applyAlignment="1">
      <alignment vertical="top" wrapText="1"/>
    </xf>
    <xf numFmtId="0" fontId="16" fillId="0" borderId="15" xfId="0" applyFont="1" applyBorder="1" applyAlignment="1">
      <alignment vertical="top" wrapText="1"/>
    </xf>
    <xf numFmtId="0" fontId="0" fillId="0" borderId="28"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6" fillId="0" borderId="29" xfId="0" applyFont="1" applyBorder="1" applyAlignment="1">
      <alignment horizontal="center"/>
    </xf>
    <xf numFmtId="0" fontId="0" fillId="0" borderId="17" xfId="0" applyBorder="1" applyAlignment="1">
      <alignment horizontal="center"/>
    </xf>
    <xf numFmtId="0" fontId="16" fillId="0" borderId="27" xfId="0" applyFont="1" applyFill="1" applyBorder="1" applyAlignment="1">
      <alignment horizontal="center" wrapText="1"/>
    </xf>
    <xf numFmtId="0" fontId="0" fillId="0" borderId="14" xfId="0" applyBorder="1" applyAlignment="1">
      <alignment vertical="top" wrapText="1"/>
    </xf>
    <xf numFmtId="164" fontId="0" fillId="0" borderId="18" xfId="0" applyNumberFormat="1" applyBorder="1"/>
    <xf numFmtId="164" fontId="0" fillId="0" borderId="36" xfId="0" applyNumberFormat="1" applyBorder="1"/>
    <xf numFmtId="164" fontId="0" fillId="0" borderId="10" xfId="0" applyNumberFormat="1" applyBorder="1"/>
    <xf numFmtId="0" fontId="0" fillId="33" borderId="15" xfId="0" applyFill="1" applyBorder="1" applyAlignment="1">
      <alignment vertical="top" wrapText="1"/>
    </xf>
    <xf numFmtId="164" fontId="0" fillId="33" borderId="19" xfId="0" applyNumberFormat="1" applyFill="1" applyBorder="1"/>
    <xf numFmtId="166" fontId="0" fillId="33" borderId="19" xfId="42" applyNumberFormat="1" applyFont="1" applyFill="1" applyBorder="1"/>
    <xf numFmtId="10" fontId="0" fillId="33" borderId="19" xfId="42" applyNumberFormat="1" applyFont="1" applyFill="1" applyBorder="1"/>
    <xf numFmtId="164" fontId="0" fillId="33" borderId="33" xfId="0" applyNumberFormat="1" applyFill="1" applyBorder="1"/>
    <xf numFmtId="166" fontId="0" fillId="33" borderId="33" xfId="42" applyNumberFormat="1" applyFont="1" applyFill="1" applyBorder="1"/>
    <xf numFmtId="10" fontId="0" fillId="33" borderId="33" xfId="42" applyNumberFormat="1" applyFont="1" applyFill="1" applyBorder="1"/>
    <xf numFmtId="164" fontId="16" fillId="33" borderId="15" xfId="0" applyNumberFormat="1" applyFont="1" applyFill="1" applyBorder="1"/>
    <xf numFmtId="166" fontId="16" fillId="33" borderId="30" xfId="42" applyNumberFormat="1" applyFont="1" applyFill="1" applyBorder="1"/>
    <xf numFmtId="10" fontId="16" fillId="33" borderId="15" xfId="42" applyNumberFormat="1" applyFont="1" applyFill="1" applyBorder="1"/>
    <xf numFmtId="164" fontId="0" fillId="33" borderId="11" xfId="0" applyNumberFormat="1" applyFill="1" applyBorder="1"/>
    <xf numFmtId="166" fontId="0" fillId="33" borderId="11" xfId="42" applyNumberFormat="1" applyFont="1" applyFill="1" applyBorder="1"/>
    <xf numFmtId="10" fontId="0" fillId="33" borderId="11" xfId="42" applyNumberFormat="1" applyFont="1" applyFill="1" applyBorder="1"/>
    <xf numFmtId="166" fontId="16" fillId="33" borderId="15" xfId="42" applyNumberFormat="1" applyFont="1" applyFill="1" applyBorder="1"/>
    <xf numFmtId="3" fontId="16" fillId="33" borderId="15" xfId="0" applyNumberFormat="1" applyFont="1" applyFill="1" applyBorder="1"/>
    <xf numFmtId="164" fontId="0" fillId="33" borderId="28" xfId="0" applyNumberFormat="1" applyFill="1" applyBorder="1"/>
    <xf numFmtId="10" fontId="0" fillId="33" borderId="20" xfId="42" applyNumberFormat="1" applyFont="1" applyFill="1" applyBorder="1"/>
    <xf numFmtId="164" fontId="0" fillId="33" borderId="34" xfId="0" applyNumberFormat="1" applyFill="1" applyBorder="1"/>
    <xf numFmtId="10" fontId="0" fillId="33" borderId="35" xfId="42" applyNumberFormat="1" applyFont="1" applyFill="1" applyBorder="1"/>
    <xf numFmtId="164" fontId="16" fillId="33" borderId="29" xfId="0" applyNumberFormat="1" applyFont="1" applyFill="1" applyBorder="1"/>
    <xf numFmtId="10" fontId="16" fillId="33" borderId="16" xfId="42" applyNumberFormat="1" applyFont="1" applyFill="1" applyBorder="1"/>
    <xf numFmtId="164" fontId="0" fillId="33" borderId="17" xfId="0" applyNumberFormat="1" applyFill="1" applyBorder="1"/>
    <xf numFmtId="10" fontId="0" fillId="33" borderId="12" xfId="42" applyNumberFormat="1" applyFont="1" applyFill="1" applyBorder="1"/>
    <xf numFmtId="0" fontId="0" fillId="0" borderId="0" xfId="0" applyBorder="1" applyAlignment="1">
      <alignment vertical="center" wrapText="1"/>
    </xf>
    <xf numFmtId="0" fontId="0" fillId="0" borderId="0" xfId="0" applyBorder="1"/>
    <xf numFmtId="0" fontId="0" fillId="0" borderId="14" xfId="0" applyBorder="1" applyAlignment="1">
      <alignment horizontal="center" vertical="top"/>
    </xf>
    <xf numFmtId="0" fontId="0" fillId="0" borderId="19" xfId="0" applyBorder="1" applyAlignment="1">
      <alignment horizontal="center"/>
    </xf>
    <xf numFmtId="0" fontId="0" fillId="0" borderId="37" xfId="0" applyBorder="1" applyAlignment="1">
      <alignment horizontal="center"/>
    </xf>
    <xf numFmtId="0" fontId="0" fillId="33" borderId="22" xfId="0" applyFill="1" applyBorder="1" applyAlignment="1">
      <alignment vertical="top" wrapText="1"/>
    </xf>
    <xf numFmtId="0" fontId="16" fillId="0" borderId="16" xfId="0" applyFont="1" applyBorder="1" applyAlignment="1">
      <alignment vertical="top" wrapText="1"/>
    </xf>
    <xf numFmtId="0" fontId="0" fillId="33" borderId="29" xfId="0" applyFill="1" applyBorder="1" applyAlignment="1">
      <alignment horizontal="center" wrapText="1"/>
    </xf>
    <xf numFmtId="0" fontId="0" fillId="33" borderId="27" xfId="0" applyFill="1" applyBorder="1" applyAlignment="1">
      <alignment horizontal="center" wrapText="1"/>
    </xf>
    <xf numFmtId="0" fontId="0" fillId="33" borderId="30" xfId="0" applyFill="1" applyBorder="1" applyAlignment="1">
      <alignment horizontal="center" wrapText="1"/>
    </xf>
    <xf numFmtId="0" fontId="0" fillId="33" borderId="22" xfId="0" applyFill="1" applyBorder="1" applyAlignment="1">
      <alignment horizontal="center" wrapText="1"/>
    </xf>
    <xf numFmtId="0" fontId="0" fillId="0" borderId="16" xfId="0" applyBorder="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2" max="2" width="15" customWidth="1"/>
    <col min="3" max="3" width="14.5703125" customWidth="1"/>
    <col min="4" max="5" width="11.7109375" customWidth="1"/>
    <col min="6" max="7" width="10.7109375" customWidth="1"/>
    <col min="8" max="9" width="11.7109375" customWidth="1"/>
    <col min="10" max="11" width="10.7109375" customWidth="1"/>
    <col min="12" max="13" width="11.7109375" customWidth="1"/>
    <col min="14" max="15" width="10.7109375" customWidth="1"/>
    <col min="16" max="17" width="11.7109375" customWidth="1"/>
    <col min="18" max="19" width="10.7109375" customWidth="1"/>
    <col min="20" max="21" width="11.7109375" customWidth="1"/>
    <col min="22" max="23" width="10.7109375" customWidth="1"/>
    <col min="24" max="25" width="11.7109375" customWidth="1"/>
    <col min="26" max="27" width="10.7109375" customWidth="1"/>
    <col min="28" max="29" width="11.7109375" customWidth="1"/>
    <col min="30" max="30" width="10.7109375" customWidth="1"/>
  </cols>
  <sheetData>
    <row r="1" spans="1:31" ht="36.75" customHeight="1" thickBot="1" x14ac:dyDescent="0.3">
      <c r="A1" s="87"/>
      <c r="B1" s="87"/>
      <c r="C1" s="86"/>
      <c r="D1" s="33" t="s">
        <v>14</v>
      </c>
      <c r="E1" s="34"/>
      <c r="F1" s="34"/>
      <c r="G1" s="34"/>
      <c r="H1" s="34"/>
      <c r="I1" s="34"/>
      <c r="J1" s="34"/>
      <c r="K1" s="34"/>
      <c r="L1" s="34"/>
      <c r="M1" s="34"/>
      <c r="N1" s="34"/>
      <c r="O1" s="34"/>
      <c r="P1" s="34"/>
      <c r="Q1" s="34"/>
      <c r="R1" s="34"/>
      <c r="S1" s="34"/>
      <c r="T1" s="34"/>
      <c r="U1" s="34"/>
      <c r="V1" s="34"/>
      <c r="W1" s="34"/>
      <c r="X1" s="34"/>
      <c r="Y1" s="34"/>
      <c r="Z1" s="34"/>
      <c r="AA1" s="34"/>
      <c r="AB1" s="34"/>
      <c r="AC1" s="34"/>
      <c r="AD1" s="34"/>
      <c r="AE1" s="35"/>
    </row>
    <row r="2" spans="1:31" ht="15.75" customHeight="1" thickBot="1" x14ac:dyDescent="0.3">
      <c r="A2" s="87"/>
      <c r="B2" s="86"/>
      <c r="C2" s="86"/>
      <c r="D2" s="36" t="s">
        <v>8</v>
      </c>
      <c r="E2" s="37"/>
      <c r="F2" s="37"/>
      <c r="G2" s="37"/>
      <c r="H2" s="37"/>
      <c r="I2" s="37"/>
      <c r="J2" s="37"/>
      <c r="K2" s="37"/>
      <c r="L2" s="37"/>
      <c r="M2" s="37"/>
      <c r="N2" s="37"/>
      <c r="O2" s="37"/>
      <c r="P2" s="37"/>
      <c r="Q2" s="37"/>
      <c r="R2" s="37"/>
      <c r="S2" s="37"/>
      <c r="T2" s="37"/>
      <c r="U2" s="37"/>
      <c r="V2" s="37"/>
      <c r="W2" s="37"/>
      <c r="X2" s="37"/>
      <c r="Y2" s="37"/>
      <c r="Z2" s="37"/>
      <c r="AA2" s="37"/>
      <c r="AB2" s="37"/>
      <c r="AC2" s="37"/>
      <c r="AD2" s="37"/>
      <c r="AE2" s="38"/>
    </row>
    <row r="3" spans="1:31" ht="66.75" customHeight="1" thickBot="1" x14ac:dyDescent="0.3">
      <c r="A3" s="87"/>
      <c r="B3" s="86"/>
      <c r="C3" s="86"/>
      <c r="D3" s="39" t="s">
        <v>0</v>
      </c>
      <c r="E3" s="40"/>
      <c r="F3" s="40"/>
      <c r="G3" s="40"/>
      <c r="H3" s="93" t="s">
        <v>1</v>
      </c>
      <c r="I3" s="94"/>
      <c r="J3" s="94"/>
      <c r="K3" s="95"/>
      <c r="L3" s="41" t="s">
        <v>2</v>
      </c>
      <c r="M3" s="42"/>
      <c r="N3" s="42"/>
      <c r="O3" s="43"/>
      <c r="P3" s="93" t="s">
        <v>3</v>
      </c>
      <c r="Q3" s="94"/>
      <c r="R3" s="94"/>
      <c r="S3" s="95"/>
      <c r="T3" s="41" t="s">
        <v>4</v>
      </c>
      <c r="U3" s="42"/>
      <c r="V3" s="42"/>
      <c r="W3" s="43"/>
      <c r="X3" s="93" t="s">
        <v>5</v>
      </c>
      <c r="Y3" s="94"/>
      <c r="Z3" s="94"/>
      <c r="AA3" s="96"/>
      <c r="AB3" s="44" t="s">
        <v>6</v>
      </c>
      <c r="AC3" s="45"/>
      <c r="AD3" s="45"/>
      <c r="AE3" s="46"/>
    </row>
    <row r="4" spans="1:31" ht="120.75" thickBot="1" x14ac:dyDescent="0.3">
      <c r="A4" s="88" t="s">
        <v>18</v>
      </c>
      <c r="B4" s="48" t="s">
        <v>12</v>
      </c>
      <c r="C4" s="97" t="s">
        <v>11</v>
      </c>
      <c r="D4" s="59" t="s">
        <v>15</v>
      </c>
      <c r="E4" s="49" t="s">
        <v>16</v>
      </c>
      <c r="F4" s="49" t="s">
        <v>22</v>
      </c>
      <c r="G4" s="16" t="s">
        <v>17</v>
      </c>
      <c r="H4" s="63" t="s">
        <v>15</v>
      </c>
      <c r="I4" s="63" t="s">
        <v>16</v>
      </c>
      <c r="J4" s="63" t="s">
        <v>22</v>
      </c>
      <c r="K4" s="63" t="s">
        <v>17</v>
      </c>
      <c r="L4" s="49" t="s">
        <v>15</v>
      </c>
      <c r="M4" s="49" t="s">
        <v>16</v>
      </c>
      <c r="N4" s="49" t="s">
        <v>22</v>
      </c>
      <c r="O4" s="49" t="s">
        <v>17</v>
      </c>
      <c r="P4" s="63" t="s">
        <v>15</v>
      </c>
      <c r="Q4" s="63" t="s">
        <v>16</v>
      </c>
      <c r="R4" s="63" t="s">
        <v>22</v>
      </c>
      <c r="S4" s="63" t="s">
        <v>17</v>
      </c>
      <c r="T4" s="49" t="s">
        <v>15</v>
      </c>
      <c r="U4" s="49" t="s">
        <v>16</v>
      </c>
      <c r="V4" s="49" t="s">
        <v>22</v>
      </c>
      <c r="W4" s="49" t="s">
        <v>17</v>
      </c>
      <c r="X4" s="63" t="s">
        <v>15</v>
      </c>
      <c r="Y4" s="63" t="s">
        <v>16</v>
      </c>
      <c r="Z4" s="63" t="s">
        <v>22</v>
      </c>
      <c r="AA4" s="91" t="s">
        <v>17</v>
      </c>
      <c r="AB4" s="50" t="s">
        <v>15</v>
      </c>
      <c r="AC4" s="51" t="s">
        <v>16</v>
      </c>
      <c r="AD4" s="52" t="s">
        <v>22</v>
      </c>
      <c r="AE4" s="92" t="s">
        <v>17</v>
      </c>
    </row>
    <row r="5" spans="1:31" x14ac:dyDescent="0.25">
      <c r="A5" s="89">
        <v>1</v>
      </c>
      <c r="B5" s="47">
        <v>6</v>
      </c>
      <c r="C5" s="53">
        <v>1</v>
      </c>
      <c r="D5" s="60">
        <v>22</v>
      </c>
      <c r="E5" s="7">
        <v>25</v>
      </c>
      <c r="F5" s="18">
        <f>D5/D$10</f>
        <v>2.8234086242299797E-3</v>
      </c>
      <c r="G5" s="19">
        <f>D5/D$47</f>
        <v>1.0456571955474016E-4</v>
      </c>
      <c r="H5" s="64">
        <v>70</v>
      </c>
      <c r="I5" s="64">
        <v>26</v>
      </c>
      <c r="J5" s="65">
        <f>H5/H$10</f>
        <v>6.6338134950720239E-3</v>
      </c>
      <c r="K5" s="66">
        <f>H5/H$47</f>
        <v>4.4665930742283959E-4</v>
      </c>
      <c r="L5" s="4">
        <v>138</v>
      </c>
      <c r="M5" s="4">
        <v>31</v>
      </c>
      <c r="N5" s="18">
        <f>L5/L$10</f>
        <v>1.8732184064069499E-2</v>
      </c>
      <c r="O5" s="19">
        <f>L5/L$47</f>
        <v>1.0587937423755342E-3</v>
      </c>
      <c r="P5" s="64">
        <v>49</v>
      </c>
      <c r="Q5" s="64">
        <v>27</v>
      </c>
      <c r="R5" s="65">
        <f>P5/P$10</f>
        <v>9.5404984423676006E-3</v>
      </c>
      <c r="S5" s="66">
        <f>P5/P$47</f>
        <v>4.5705544362361017E-4</v>
      </c>
      <c r="T5" s="4" t="s">
        <v>9</v>
      </c>
      <c r="U5" s="4" t="s">
        <v>9</v>
      </c>
      <c r="V5" s="4" t="s">
        <v>9</v>
      </c>
      <c r="W5" s="4" t="s">
        <v>9</v>
      </c>
      <c r="X5" s="64">
        <v>12</v>
      </c>
      <c r="Y5" s="78">
        <v>3</v>
      </c>
      <c r="Z5" s="65">
        <f>X5/X$10</f>
        <v>1.8567228841095467E-3</v>
      </c>
      <c r="AA5" s="79">
        <f>X5/X$47</f>
        <v>2.2139404450020295E-4</v>
      </c>
      <c r="AB5" s="5">
        <f>SUM(D5,H5,L5,P5,T5,X5)</f>
        <v>291</v>
      </c>
      <c r="AC5" s="13">
        <v>22</v>
      </c>
      <c r="AD5" s="18">
        <f>AB5/AB$10</f>
        <v>6.5349202784639572E-3</v>
      </c>
      <c r="AE5" s="19">
        <f>AB5/AB$47</f>
        <v>3.9070629225099185E-4</v>
      </c>
    </row>
    <row r="6" spans="1:31" x14ac:dyDescent="0.25">
      <c r="A6" s="90">
        <v>2</v>
      </c>
      <c r="B6" s="10">
        <v>6</v>
      </c>
      <c r="C6" s="54">
        <v>2</v>
      </c>
      <c r="D6" s="60">
        <v>428</v>
      </c>
      <c r="E6" s="7">
        <v>16</v>
      </c>
      <c r="F6" s="18">
        <f t="shared" ref="F6:F9" si="0">D6/D$10</f>
        <v>5.4928131416837785E-2</v>
      </c>
      <c r="G6" s="19">
        <f t="shared" ref="G6:G46" si="1">D6/D$47</f>
        <v>2.0342785440649446E-3</v>
      </c>
      <c r="H6" s="64">
        <v>155</v>
      </c>
      <c r="I6" s="64">
        <v>10</v>
      </c>
      <c r="J6" s="65">
        <f t="shared" ref="J6:J9" si="2">H6/H$10</f>
        <v>1.4689158453373768E-2</v>
      </c>
      <c r="K6" s="66">
        <f t="shared" ref="K6:K46" si="3">H6/H$47</f>
        <v>9.8903132357914484E-4</v>
      </c>
      <c r="L6" s="4">
        <v>253</v>
      </c>
      <c r="M6" s="4">
        <v>20</v>
      </c>
      <c r="N6" s="18">
        <f t="shared" ref="N6:N9" si="4">L6/L$10</f>
        <v>3.4342337450794083E-2</v>
      </c>
      <c r="O6" s="19">
        <f t="shared" ref="O6:O46" si="5">L6/L$47</f>
        <v>1.9411218610218127E-3</v>
      </c>
      <c r="P6" s="64">
        <v>90</v>
      </c>
      <c r="Q6" s="64">
        <v>17</v>
      </c>
      <c r="R6" s="65">
        <f t="shared" ref="R6:R9" si="6">P6/P$10</f>
        <v>1.7523364485981307E-2</v>
      </c>
      <c r="S6" s="66">
        <f t="shared" ref="S6:S46" si="7">P6/P$47</f>
        <v>8.394895903290799E-4</v>
      </c>
      <c r="T6" s="4">
        <v>120</v>
      </c>
      <c r="U6" s="4">
        <v>9</v>
      </c>
      <c r="V6" s="18">
        <f t="shared" ref="V6:V9" si="8">T6/T$10</f>
        <v>1.662049861495845E-2</v>
      </c>
      <c r="W6" s="19">
        <f t="shared" ref="W6:W46" si="9">T6/T$47</f>
        <v>1.3962580284836638E-3</v>
      </c>
      <c r="X6" s="64">
        <v>102</v>
      </c>
      <c r="Y6" s="78">
        <v>4</v>
      </c>
      <c r="Z6" s="65">
        <f t="shared" ref="Z6:Z9" si="10">X6/X$10</f>
        <v>1.5782144514931148E-2</v>
      </c>
      <c r="AA6" s="79">
        <f t="shared" ref="AA6:AA40" si="11">X6/X$47</f>
        <v>1.881849378251725E-3</v>
      </c>
      <c r="AB6" s="5">
        <f t="shared" ref="AB6:AB15" si="12">SUM(D6,H6,L6,P6,T6,X6)</f>
        <v>1148</v>
      </c>
      <c r="AC6" s="13">
        <v>12</v>
      </c>
      <c r="AD6" s="18">
        <f t="shared" ref="AD6:AD9" si="13">AB6/AB$10</f>
        <v>2.5780372782393892E-2</v>
      </c>
      <c r="AE6" s="19">
        <f t="shared" ref="AE6:AE46" si="14">AB6/AB$47</f>
        <v>1.5413430360966965E-3</v>
      </c>
    </row>
    <row r="7" spans="1:31" x14ac:dyDescent="0.25">
      <c r="A7" s="90">
        <v>3</v>
      </c>
      <c r="B7" s="10">
        <v>6</v>
      </c>
      <c r="C7" s="54">
        <v>3</v>
      </c>
      <c r="D7" s="60">
        <v>194</v>
      </c>
      <c r="E7" s="7">
        <v>28</v>
      </c>
      <c r="F7" s="18">
        <f t="shared" si="0"/>
        <v>2.4897330595482547E-2</v>
      </c>
      <c r="G7" s="19">
        <f t="shared" si="1"/>
        <v>9.2207952698270868E-4</v>
      </c>
      <c r="H7" s="64">
        <v>228</v>
      </c>
      <c r="I7" s="64">
        <v>25</v>
      </c>
      <c r="J7" s="65">
        <f t="shared" si="2"/>
        <v>2.1607278241091737E-2</v>
      </c>
      <c r="K7" s="66">
        <f t="shared" si="3"/>
        <v>1.4548331727486776E-3</v>
      </c>
      <c r="L7" s="4">
        <v>362</v>
      </c>
      <c r="M7" s="4">
        <v>58</v>
      </c>
      <c r="N7" s="18">
        <f t="shared" si="4"/>
        <v>4.9138048052124336E-2</v>
      </c>
      <c r="O7" s="19">
        <f t="shared" si="5"/>
        <v>2.7774154691300244E-3</v>
      </c>
      <c r="P7" s="64">
        <v>475</v>
      </c>
      <c r="Q7" s="64">
        <v>19</v>
      </c>
      <c r="R7" s="65">
        <f t="shared" si="6"/>
        <v>9.2484423676012464E-2</v>
      </c>
      <c r="S7" s="66">
        <f t="shared" si="7"/>
        <v>4.4306395045145882E-3</v>
      </c>
      <c r="T7" s="4">
        <v>200</v>
      </c>
      <c r="U7" s="4">
        <v>19</v>
      </c>
      <c r="V7" s="18">
        <f t="shared" si="8"/>
        <v>2.7700831024930747E-2</v>
      </c>
      <c r="W7" s="19">
        <f t="shared" si="9"/>
        <v>2.3270967141394397E-3</v>
      </c>
      <c r="X7" s="64">
        <v>321</v>
      </c>
      <c r="Y7" s="78">
        <v>17</v>
      </c>
      <c r="Z7" s="65">
        <f t="shared" si="10"/>
        <v>4.9667337149930373E-2</v>
      </c>
      <c r="AA7" s="79">
        <f t="shared" si="11"/>
        <v>5.9222906903804284E-3</v>
      </c>
      <c r="AB7" s="5">
        <f t="shared" si="12"/>
        <v>1780</v>
      </c>
      <c r="AC7" s="13">
        <v>23</v>
      </c>
      <c r="AD7" s="18">
        <f t="shared" si="13"/>
        <v>3.9973051875140352E-2</v>
      </c>
      <c r="AE7" s="19">
        <f t="shared" si="14"/>
        <v>2.3898872859339023E-3</v>
      </c>
    </row>
    <row r="8" spans="1:31" x14ac:dyDescent="0.25">
      <c r="A8" s="90">
        <v>4</v>
      </c>
      <c r="B8" s="10">
        <v>6</v>
      </c>
      <c r="C8" s="54">
        <v>4</v>
      </c>
      <c r="D8" s="60">
        <v>1200</v>
      </c>
      <c r="E8" s="7">
        <v>49</v>
      </c>
      <c r="F8" s="18">
        <f t="shared" si="0"/>
        <v>0.1540041067761807</v>
      </c>
      <c r="G8" s="19">
        <f t="shared" si="1"/>
        <v>5.7035847029858269E-3</v>
      </c>
      <c r="H8" s="64">
        <v>2159</v>
      </c>
      <c r="I8" s="64">
        <v>45</v>
      </c>
      <c r="J8" s="65">
        <f t="shared" si="2"/>
        <v>0.2046057619408643</v>
      </c>
      <c r="K8" s="66">
        <f>H8/H$47</f>
        <v>1.3776249210370153E-2</v>
      </c>
      <c r="L8" s="4">
        <v>1157</v>
      </c>
      <c r="M8" s="4">
        <v>68</v>
      </c>
      <c r="N8" s="18">
        <f t="shared" si="4"/>
        <v>0.15705171711687255</v>
      </c>
      <c r="O8" s="19">
        <f t="shared" si="5"/>
        <v>8.876988115423862E-3</v>
      </c>
      <c r="P8" s="64">
        <v>1629</v>
      </c>
      <c r="Q8" s="64">
        <v>45</v>
      </c>
      <c r="R8" s="65">
        <f t="shared" si="6"/>
        <v>0.31717289719626168</v>
      </c>
      <c r="S8" s="66">
        <f t="shared" si="7"/>
        <v>1.5194761584956347E-2</v>
      </c>
      <c r="T8" s="4">
        <v>1468</v>
      </c>
      <c r="U8" s="4">
        <v>41</v>
      </c>
      <c r="V8" s="18">
        <f t="shared" si="8"/>
        <v>0.2033240997229917</v>
      </c>
      <c r="W8" s="19">
        <f t="shared" si="9"/>
        <v>1.7080889881783488E-2</v>
      </c>
      <c r="X8" s="64">
        <v>2311</v>
      </c>
      <c r="Y8" s="78">
        <v>27</v>
      </c>
      <c r="Z8" s="65">
        <f t="shared" si="10"/>
        <v>0.35757388209809687</v>
      </c>
      <c r="AA8" s="79">
        <f t="shared" si="11"/>
        <v>4.2636803069997418E-2</v>
      </c>
      <c r="AB8" s="5">
        <f t="shared" si="12"/>
        <v>9924</v>
      </c>
      <c r="AC8" s="13">
        <v>41</v>
      </c>
      <c r="AD8" s="18">
        <f t="shared" si="13"/>
        <v>0.22286099258926567</v>
      </c>
      <c r="AE8" s="19">
        <f t="shared" si="14"/>
        <v>1.3324292935734857E-2</v>
      </c>
    </row>
    <row r="9" spans="1:31" ht="15.75" thickBot="1" x14ac:dyDescent="0.3">
      <c r="A9" s="90">
        <v>5</v>
      </c>
      <c r="B9" s="22">
        <v>6</v>
      </c>
      <c r="C9" s="55">
        <v>5</v>
      </c>
      <c r="D9" s="61">
        <v>5948</v>
      </c>
      <c r="E9" s="23">
        <v>59</v>
      </c>
      <c r="F9" s="24">
        <f t="shared" si="0"/>
        <v>0.76334702258726894</v>
      </c>
      <c r="G9" s="25">
        <f t="shared" si="1"/>
        <v>2.8270768177799749E-2</v>
      </c>
      <c r="H9" s="67">
        <v>7940</v>
      </c>
      <c r="I9" s="67">
        <v>78</v>
      </c>
      <c r="J9" s="68">
        <f t="shared" si="2"/>
        <v>0.75246398786959823</v>
      </c>
      <c r="K9" s="69">
        <f t="shared" si="3"/>
        <v>5.0663927156247804E-2</v>
      </c>
      <c r="L9" s="26">
        <v>5457</v>
      </c>
      <c r="M9" s="26">
        <v>77</v>
      </c>
      <c r="N9" s="24">
        <f t="shared" si="4"/>
        <v>0.74073571331613952</v>
      </c>
      <c r="O9" s="25">
        <f t="shared" si="5"/>
        <v>4.1868387334371669E-2</v>
      </c>
      <c r="P9" s="67">
        <v>2893</v>
      </c>
      <c r="Q9" s="67">
        <v>66</v>
      </c>
      <c r="R9" s="68">
        <f t="shared" si="6"/>
        <v>0.56327881619937692</v>
      </c>
      <c r="S9" s="69">
        <f t="shared" si="7"/>
        <v>2.6984926498022536E-2</v>
      </c>
      <c r="T9" s="26">
        <v>5432</v>
      </c>
      <c r="U9" s="26">
        <v>56</v>
      </c>
      <c r="V9" s="24">
        <f t="shared" si="8"/>
        <v>0.75235457063711908</v>
      </c>
      <c r="W9" s="25">
        <f t="shared" si="9"/>
        <v>6.3203946756027182E-2</v>
      </c>
      <c r="X9" s="67">
        <v>3717</v>
      </c>
      <c r="Y9" s="80">
        <v>30</v>
      </c>
      <c r="Z9" s="68">
        <f t="shared" si="10"/>
        <v>0.57511991335293211</v>
      </c>
      <c r="AA9" s="81">
        <f t="shared" si="11"/>
        <v>6.8576805283937864E-2</v>
      </c>
      <c r="AB9" s="27">
        <f t="shared" si="12"/>
        <v>31387</v>
      </c>
      <c r="AC9" s="28">
        <v>59</v>
      </c>
      <c r="AD9" s="24">
        <f t="shared" si="13"/>
        <v>0.70485066247473616</v>
      </c>
      <c r="AE9" s="25">
        <f t="shared" si="14"/>
        <v>4.214123159753224E-2</v>
      </c>
    </row>
    <row r="10" spans="1:31" s="21" customFormat="1" ht="15.75" thickBot="1" x14ac:dyDescent="0.3">
      <c r="A10" s="90">
        <v>6</v>
      </c>
      <c r="B10" s="29">
        <v>6</v>
      </c>
      <c r="C10" s="56" t="s">
        <v>7</v>
      </c>
      <c r="D10" s="2">
        <f>SUM(D5:D9)</f>
        <v>7792</v>
      </c>
      <c r="E10" s="15">
        <v>49</v>
      </c>
      <c r="F10" s="32">
        <f>SUM(F5:F9)</f>
        <v>1</v>
      </c>
      <c r="G10" s="31">
        <f>D10/D$47</f>
        <v>3.7035276671387965E-2</v>
      </c>
      <c r="H10" s="70">
        <f>SUM(H5:H9)</f>
        <v>10552</v>
      </c>
      <c r="I10" s="70">
        <v>60</v>
      </c>
      <c r="J10" s="71">
        <f>SUM(J5:J9)</f>
        <v>1</v>
      </c>
      <c r="K10" s="72">
        <f t="shared" si="3"/>
        <v>6.7330700170368615E-2</v>
      </c>
      <c r="L10" s="3">
        <f>SUM(L5:L9)</f>
        <v>7367</v>
      </c>
      <c r="M10" s="3">
        <v>66</v>
      </c>
      <c r="N10" s="32">
        <f>SUM(N5:N9)</f>
        <v>1</v>
      </c>
      <c r="O10" s="31">
        <f t="shared" si="5"/>
        <v>5.6522706522322899E-2</v>
      </c>
      <c r="P10" s="70">
        <f>SUM(P5:P9)</f>
        <v>5136</v>
      </c>
      <c r="Q10" s="70">
        <v>47</v>
      </c>
      <c r="R10" s="71">
        <f>SUM(R5:R9)</f>
        <v>1</v>
      </c>
      <c r="S10" s="72">
        <f t="shared" si="7"/>
        <v>4.7906872621446162E-2</v>
      </c>
      <c r="T10" s="3">
        <f>SUM(T5:T9)</f>
        <v>7220</v>
      </c>
      <c r="U10" s="3">
        <v>45</v>
      </c>
      <c r="V10" s="32">
        <f>SUM(V5:V9)</f>
        <v>1</v>
      </c>
      <c r="W10" s="31">
        <f t="shared" si="9"/>
        <v>8.4008191380433778E-2</v>
      </c>
      <c r="X10" s="70">
        <f>SUM(X5:X9)</f>
        <v>6463</v>
      </c>
      <c r="Y10" s="82">
        <v>26</v>
      </c>
      <c r="Z10" s="71">
        <f>SUM(Z5:Z9)</f>
        <v>1</v>
      </c>
      <c r="AA10" s="83">
        <f t="shared" si="11"/>
        <v>0.11923914246706764</v>
      </c>
      <c r="AB10" s="2">
        <f>SUM(AB5:AB9)</f>
        <v>44530</v>
      </c>
      <c r="AC10" s="14">
        <v>46</v>
      </c>
      <c r="AD10" s="32">
        <f>SUM(AD5:AD9)</f>
        <v>1</v>
      </c>
      <c r="AE10" s="31">
        <f t="shared" si="14"/>
        <v>5.9787461147548689E-2</v>
      </c>
    </row>
    <row r="11" spans="1:31" x14ac:dyDescent="0.25">
      <c r="A11" s="90">
        <v>7</v>
      </c>
      <c r="B11" s="9">
        <v>8</v>
      </c>
      <c r="C11" s="57">
        <v>1</v>
      </c>
      <c r="D11" s="62">
        <v>198</v>
      </c>
      <c r="E11" s="6">
        <v>25</v>
      </c>
      <c r="F11" s="17">
        <f>D11/D$16</f>
        <v>5.8105411433266819E-3</v>
      </c>
      <c r="G11" s="20">
        <f t="shared" si="1"/>
        <v>9.4109147599266143E-4</v>
      </c>
      <c r="H11" s="73">
        <v>81</v>
      </c>
      <c r="I11" s="73">
        <v>15</v>
      </c>
      <c r="J11" s="74">
        <f>H11/H$16</f>
        <v>2.4792629549141442E-3</v>
      </c>
      <c r="K11" s="75">
        <f t="shared" si="3"/>
        <v>5.168486271607144E-4</v>
      </c>
      <c r="L11" s="1">
        <v>192</v>
      </c>
      <c r="M11" s="1">
        <v>30</v>
      </c>
      <c r="N11" s="17">
        <f>L11/L$16</f>
        <v>6.2430903297132079E-3</v>
      </c>
      <c r="O11" s="20">
        <f t="shared" si="5"/>
        <v>1.4731043372181345E-3</v>
      </c>
      <c r="P11" s="73">
        <v>249</v>
      </c>
      <c r="Q11" s="73">
        <v>25</v>
      </c>
      <c r="R11" s="74">
        <f>P11/P$16</f>
        <v>1.3787375415282393E-2</v>
      </c>
      <c r="S11" s="75">
        <f t="shared" si="7"/>
        <v>2.3225878665771209E-3</v>
      </c>
      <c r="T11" s="1" t="s">
        <v>9</v>
      </c>
      <c r="U11" s="1" t="s">
        <v>9</v>
      </c>
      <c r="V11" s="1" t="s">
        <v>9</v>
      </c>
      <c r="W11" s="1" t="s">
        <v>9</v>
      </c>
      <c r="X11" s="73">
        <v>34</v>
      </c>
      <c r="Y11" s="84">
        <v>9</v>
      </c>
      <c r="Z11" s="74">
        <f>X11/X$16</f>
        <v>1.6294450301926578E-3</v>
      </c>
      <c r="AA11" s="85">
        <f t="shared" si="11"/>
        <v>6.2728312608390836E-4</v>
      </c>
      <c r="AB11" s="5">
        <f t="shared" si="12"/>
        <v>754</v>
      </c>
      <c r="AC11" s="12">
        <v>23</v>
      </c>
      <c r="AD11" s="17">
        <f>AB11/AB$16</f>
        <v>4.7918652685096921E-3</v>
      </c>
      <c r="AE11" s="20">
        <f t="shared" si="14"/>
        <v>1.0123455132551474E-3</v>
      </c>
    </row>
    <row r="12" spans="1:31" x14ac:dyDescent="0.25">
      <c r="A12" s="90">
        <v>8</v>
      </c>
      <c r="B12" s="10">
        <v>8</v>
      </c>
      <c r="C12" s="54">
        <v>2</v>
      </c>
      <c r="D12" s="60">
        <v>1557</v>
      </c>
      <c r="E12" s="7">
        <v>20</v>
      </c>
      <c r="F12" s="18">
        <f t="shared" ref="F12:F15" si="15">D12/D$16</f>
        <v>4.5691982627068903E-2</v>
      </c>
      <c r="G12" s="19">
        <f t="shared" si="1"/>
        <v>7.4004011521241102E-3</v>
      </c>
      <c r="H12" s="64">
        <v>1667</v>
      </c>
      <c r="I12" s="64">
        <v>21</v>
      </c>
      <c r="J12" s="65">
        <f t="shared" ref="J12:J15" si="16">H12/H$16</f>
        <v>5.1023843775825653E-2</v>
      </c>
      <c r="K12" s="66">
        <f t="shared" si="3"/>
        <v>1.063687236391248E-2</v>
      </c>
      <c r="L12" s="4">
        <v>971</v>
      </c>
      <c r="M12" s="4">
        <v>19</v>
      </c>
      <c r="N12" s="18">
        <f t="shared" ref="N12:N15" si="17">L12/L$16</f>
        <v>3.1573128698705856E-2</v>
      </c>
      <c r="O12" s="19">
        <f t="shared" si="5"/>
        <v>7.4499182887437952E-3</v>
      </c>
      <c r="P12" s="64">
        <v>265</v>
      </c>
      <c r="Q12" s="64">
        <v>15</v>
      </c>
      <c r="R12" s="65">
        <f t="shared" ref="R12:R15" si="18">P12/P$16</f>
        <v>1.4673311184939091E-2</v>
      </c>
      <c r="S12" s="66">
        <f t="shared" si="7"/>
        <v>2.4718304604134018E-3</v>
      </c>
      <c r="T12" s="4">
        <v>735</v>
      </c>
      <c r="U12" s="4">
        <v>14</v>
      </c>
      <c r="V12" s="18">
        <f t="shared" ref="V12:V15" si="19">T12/T$16</f>
        <v>3.5128805620608897E-2</v>
      </c>
      <c r="W12" s="19">
        <f t="shared" si="9"/>
        <v>8.552080424462441E-3</v>
      </c>
      <c r="X12" s="64">
        <v>651</v>
      </c>
      <c r="Y12" s="78">
        <v>13</v>
      </c>
      <c r="Z12" s="65">
        <f t="shared" ref="Z12:Z15" si="20">X12/X$16</f>
        <v>3.1199079842806478E-2</v>
      </c>
      <c r="AA12" s="79">
        <f t="shared" si="11"/>
        <v>1.201062691413601E-2</v>
      </c>
      <c r="AB12" s="5">
        <f t="shared" si="12"/>
        <v>5846</v>
      </c>
      <c r="AC12" s="13">
        <v>18</v>
      </c>
      <c r="AD12" s="18">
        <f t="shared" ref="AD12:AD15" si="21">AB12/AB$16</f>
        <v>3.7152843978392122E-2</v>
      </c>
      <c r="AE12" s="19">
        <f t="shared" si="14"/>
        <v>7.8490343109941536E-3</v>
      </c>
    </row>
    <row r="13" spans="1:31" x14ac:dyDescent="0.25">
      <c r="A13" s="90">
        <v>9</v>
      </c>
      <c r="B13" s="10">
        <v>8</v>
      </c>
      <c r="C13" s="54">
        <v>3</v>
      </c>
      <c r="D13" s="60">
        <v>1553</v>
      </c>
      <c r="E13" s="7">
        <v>43</v>
      </c>
      <c r="F13" s="18">
        <f t="shared" si="15"/>
        <v>4.5574597957506749E-2</v>
      </c>
      <c r="G13" s="19">
        <f t="shared" si="1"/>
        <v>7.3813892031141569E-3</v>
      </c>
      <c r="H13" s="64">
        <v>1946</v>
      </c>
      <c r="I13" s="64">
        <v>52</v>
      </c>
      <c r="J13" s="65">
        <f t="shared" si="16"/>
        <v>5.9563527287196598E-2</v>
      </c>
      <c r="K13" s="66">
        <f t="shared" si="3"/>
        <v>1.2417128746354941E-2</v>
      </c>
      <c r="L13" s="4">
        <v>1737</v>
      </c>
      <c r="M13" s="4">
        <v>62</v>
      </c>
      <c r="N13" s="18">
        <f t="shared" si="17"/>
        <v>5.6480457826624177E-2</v>
      </c>
      <c r="O13" s="19">
        <f>L13/L$47</f>
        <v>1.3326990800770312E-2</v>
      </c>
      <c r="P13" s="64">
        <v>926</v>
      </c>
      <c r="Q13" s="64">
        <v>39</v>
      </c>
      <c r="R13" s="65">
        <f t="shared" si="18"/>
        <v>5.1273532668881509E-2</v>
      </c>
      <c r="S13" s="66">
        <f t="shared" si="7"/>
        <v>8.6374151182747553E-3</v>
      </c>
      <c r="T13" s="4">
        <v>404</v>
      </c>
      <c r="U13" s="4">
        <v>31</v>
      </c>
      <c r="V13" s="18">
        <f t="shared" si="19"/>
        <v>1.930889451799455E-2</v>
      </c>
      <c r="W13" s="19">
        <f t="shared" si="9"/>
        <v>4.7007353625616683E-3</v>
      </c>
      <c r="X13" s="64">
        <v>838</v>
      </c>
      <c r="Y13" s="78">
        <v>35</v>
      </c>
      <c r="Z13" s="65">
        <f t="shared" si="20"/>
        <v>4.0161027508866097E-2</v>
      </c>
      <c r="AA13" s="79">
        <f t="shared" si="11"/>
        <v>1.5460684107597506E-2</v>
      </c>
      <c r="AB13" s="5">
        <f t="shared" si="12"/>
        <v>7404</v>
      </c>
      <c r="AC13" s="13">
        <v>45</v>
      </c>
      <c r="AD13" s="18">
        <f t="shared" si="21"/>
        <v>4.7054337464251667E-2</v>
      </c>
      <c r="AE13" s="19">
        <f t="shared" si="14"/>
        <v>9.9408570028396686E-3</v>
      </c>
    </row>
    <row r="14" spans="1:31" x14ac:dyDescent="0.25">
      <c r="A14" s="90">
        <v>10</v>
      </c>
      <c r="B14" s="10">
        <v>8</v>
      </c>
      <c r="C14" s="54">
        <v>4</v>
      </c>
      <c r="D14" s="60">
        <v>5273</v>
      </c>
      <c r="E14" s="7">
        <v>65</v>
      </c>
      <c r="F14" s="18">
        <f t="shared" si="15"/>
        <v>0.15474234065031106</v>
      </c>
      <c r="G14" s="19">
        <f t="shared" si="1"/>
        <v>2.5062501782370218E-2</v>
      </c>
      <c r="H14" s="64">
        <v>4690</v>
      </c>
      <c r="I14" s="64">
        <v>60</v>
      </c>
      <c r="J14" s="65">
        <f t="shared" si="16"/>
        <v>0.1435523859079918</v>
      </c>
      <c r="K14" s="66">
        <f t="shared" si="3"/>
        <v>2.9926173597330255E-2</v>
      </c>
      <c r="L14" s="4">
        <v>5291</v>
      </c>
      <c r="M14" s="4">
        <v>73</v>
      </c>
      <c r="N14" s="18">
        <f t="shared" si="17"/>
        <v>0.17204266111725305</v>
      </c>
      <c r="O14" s="19">
        <f t="shared" si="5"/>
        <v>4.0594765876151823E-2</v>
      </c>
      <c r="P14" s="64">
        <v>4365</v>
      </c>
      <c r="Q14" s="64">
        <v>68</v>
      </c>
      <c r="R14" s="65">
        <f>P14/P$16</f>
        <v>0.24169435215946844</v>
      </c>
      <c r="S14" s="66">
        <f t="shared" si="7"/>
        <v>4.0715245130960379E-2</v>
      </c>
      <c r="T14" s="4">
        <v>3882</v>
      </c>
      <c r="U14" s="4">
        <v>58</v>
      </c>
      <c r="V14" s="18">
        <f t="shared" si="19"/>
        <v>0.18553744682884862</v>
      </c>
      <c r="W14" s="19">
        <f t="shared" si="9"/>
        <v>4.5168947221446522E-2</v>
      </c>
      <c r="X14" s="64">
        <v>4361</v>
      </c>
      <c r="Y14" s="78">
        <v>49</v>
      </c>
      <c r="Z14" s="65">
        <f t="shared" si="20"/>
        <v>0.20900028754912298</v>
      </c>
      <c r="AA14" s="79">
        <f t="shared" si="11"/>
        <v>8.0458285672115423E-2</v>
      </c>
      <c r="AB14" s="5">
        <f t="shared" si="12"/>
        <v>27862</v>
      </c>
      <c r="AC14" s="13">
        <v>61</v>
      </c>
      <c r="AD14" s="18">
        <f t="shared" si="21"/>
        <v>0.17707022561169367</v>
      </c>
      <c r="AE14" s="19">
        <f t="shared" si="14"/>
        <v>3.7408449191399094E-2</v>
      </c>
    </row>
    <row r="15" spans="1:31" ht="15.75" thickBot="1" x14ac:dyDescent="0.3">
      <c r="A15" s="90">
        <v>11</v>
      </c>
      <c r="B15" s="22">
        <v>8</v>
      </c>
      <c r="C15" s="55">
        <v>5</v>
      </c>
      <c r="D15" s="61">
        <v>25495</v>
      </c>
      <c r="E15" s="23">
        <v>104</v>
      </c>
      <c r="F15" s="24">
        <f t="shared" si="15"/>
        <v>0.7481805376217866</v>
      </c>
      <c r="G15" s="25">
        <f t="shared" si="1"/>
        <v>0.12117741000218638</v>
      </c>
      <c r="H15" s="67">
        <v>24287</v>
      </c>
      <c r="I15" s="67">
        <v>107</v>
      </c>
      <c r="J15" s="68">
        <f>H15/H$16</f>
        <v>0.74338098007407183</v>
      </c>
      <c r="K15" s="69">
        <f t="shared" si="3"/>
        <v>0.15497163713397866</v>
      </c>
      <c r="L15" s="26">
        <v>22564</v>
      </c>
      <c r="M15" s="26">
        <v>116</v>
      </c>
      <c r="N15" s="24">
        <f>L15/L$16</f>
        <v>0.73369317812317092</v>
      </c>
      <c r="O15" s="25">
        <f t="shared" si="5"/>
        <v>0.17312044929682285</v>
      </c>
      <c r="P15" s="67">
        <v>12255</v>
      </c>
      <c r="Q15" s="67">
        <v>86</v>
      </c>
      <c r="R15" s="68">
        <f t="shared" si="18"/>
        <v>0.6785714285714286</v>
      </c>
      <c r="S15" s="69">
        <f t="shared" si="7"/>
        <v>0.11431049921647639</v>
      </c>
      <c r="T15" s="26">
        <v>15902</v>
      </c>
      <c r="U15" s="26">
        <v>89</v>
      </c>
      <c r="V15" s="24">
        <f t="shared" si="19"/>
        <v>0.76002485303254796</v>
      </c>
      <c r="W15" s="25">
        <f t="shared" si="9"/>
        <v>0.18502745974122684</v>
      </c>
      <c r="X15" s="67">
        <v>14982</v>
      </c>
      <c r="Y15" s="80">
        <v>54</v>
      </c>
      <c r="Z15" s="68">
        <f t="shared" si="20"/>
        <v>0.71801016006901175</v>
      </c>
      <c r="AA15" s="81">
        <f t="shared" si="11"/>
        <v>0.27641046455850338</v>
      </c>
      <c r="AB15" s="27">
        <f t="shared" si="12"/>
        <v>115485</v>
      </c>
      <c r="AC15" s="28">
        <v>91</v>
      </c>
      <c r="AD15" s="24">
        <f t="shared" si="21"/>
        <v>0.73393708293612969</v>
      </c>
      <c r="AE15" s="25">
        <f t="shared" si="14"/>
        <v>0.15505400742476219</v>
      </c>
    </row>
    <row r="16" spans="1:31" s="21" customFormat="1" ht="15.75" thickBot="1" x14ac:dyDescent="0.3">
      <c r="A16" s="90">
        <v>12</v>
      </c>
      <c r="B16" s="29">
        <v>8</v>
      </c>
      <c r="C16" s="56" t="s">
        <v>7</v>
      </c>
      <c r="D16" s="2">
        <f>SUM(D11:D15)</f>
        <v>34076</v>
      </c>
      <c r="E16" s="15">
        <v>76</v>
      </c>
      <c r="F16" s="30">
        <f>SUM(F11:F15)</f>
        <v>1</v>
      </c>
      <c r="G16" s="31">
        <f t="shared" si="1"/>
        <v>0.16196279361578753</v>
      </c>
      <c r="H16" s="70">
        <v>32671</v>
      </c>
      <c r="I16" s="70">
        <v>77</v>
      </c>
      <c r="J16" s="76">
        <f>SUM(J11:J15)</f>
        <v>1</v>
      </c>
      <c r="K16" s="72">
        <f t="shared" si="3"/>
        <v>0.20846866046873705</v>
      </c>
      <c r="L16" s="3">
        <v>30754</v>
      </c>
      <c r="M16" s="3">
        <v>87</v>
      </c>
      <c r="N16" s="30">
        <f>SUM(N11:N15)</f>
        <v>1.0000325160954673</v>
      </c>
      <c r="O16" s="31">
        <f t="shared" si="5"/>
        <v>0.23595755618128389</v>
      </c>
      <c r="P16" s="70">
        <v>18060</v>
      </c>
      <c r="Q16" s="70">
        <v>69</v>
      </c>
      <c r="R16" s="76">
        <f>SUM(R11:R15)</f>
        <v>1</v>
      </c>
      <c r="S16" s="72">
        <f t="shared" si="7"/>
        <v>0.16845757779270204</v>
      </c>
      <c r="T16" s="3">
        <v>20923</v>
      </c>
      <c r="U16" s="3">
        <v>67</v>
      </c>
      <c r="V16" s="30">
        <f>SUM(V11:V15)</f>
        <v>1</v>
      </c>
      <c r="W16" s="31">
        <f t="shared" si="9"/>
        <v>0.24344922274969746</v>
      </c>
      <c r="X16" s="70">
        <v>20866</v>
      </c>
      <c r="Y16" s="82">
        <v>47</v>
      </c>
      <c r="Z16" s="76">
        <f>SUM(Z11:Z15)</f>
        <v>1</v>
      </c>
      <c r="AA16" s="83">
        <f t="shared" si="11"/>
        <v>0.38496734437843622</v>
      </c>
      <c r="AB16" s="2">
        <v>157350</v>
      </c>
      <c r="AC16" s="14">
        <v>70</v>
      </c>
      <c r="AD16" s="30">
        <f>SUM(AD11:AD15)</f>
        <v>1.0000063552589769</v>
      </c>
      <c r="AE16" s="31">
        <f t="shared" si="14"/>
        <v>0.21126335080994355</v>
      </c>
    </row>
    <row r="17" spans="1:31" x14ac:dyDescent="0.25">
      <c r="A17" s="90">
        <v>13</v>
      </c>
      <c r="B17" s="9">
        <v>11</v>
      </c>
      <c r="C17" s="57">
        <v>1</v>
      </c>
      <c r="D17" s="62">
        <v>417</v>
      </c>
      <c r="E17" s="6">
        <v>25</v>
      </c>
      <c r="F17" s="17">
        <f>D17/D$22</f>
        <v>9.8379220043881381E-3</v>
      </c>
      <c r="G17" s="20">
        <f t="shared" si="1"/>
        <v>1.9819956842875748E-3</v>
      </c>
      <c r="H17" s="73">
        <v>232</v>
      </c>
      <c r="I17" s="73">
        <v>26</v>
      </c>
      <c r="J17" s="74">
        <f>H17/H$22</f>
        <v>7.0139371768902859E-3</v>
      </c>
      <c r="K17" s="75">
        <f t="shared" si="3"/>
        <v>1.4803565617442685E-3</v>
      </c>
      <c r="L17" s="1">
        <v>205</v>
      </c>
      <c r="M17" s="1">
        <v>45</v>
      </c>
      <c r="N17" s="17">
        <f>L17/L$22</f>
        <v>6.9086374818858893E-3</v>
      </c>
      <c r="O17" s="20">
        <f t="shared" si="5"/>
        <v>1.5728457767172791E-3</v>
      </c>
      <c r="P17" s="73">
        <v>2</v>
      </c>
      <c r="Q17" s="73">
        <v>1</v>
      </c>
      <c r="R17" s="74">
        <f>P17/P$22</f>
        <v>7.2012386130414427E-5</v>
      </c>
      <c r="S17" s="75">
        <f t="shared" si="7"/>
        <v>1.865532422953511E-5</v>
      </c>
      <c r="T17" s="1">
        <v>50</v>
      </c>
      <c r="U17" s="1">
        <v>8</v>
      </c>
      <c r="V17" s="17">
        <f>T17/T$22</f>
        <v>2.3666398447484264E-3</v>
      </c>
      <c r="W17" s="20">
        <f t="shared" si="9"/>
        <v>5.8177417853485993E-4</v>
      </c>
      <c r="X17" s="73">
        <v>90</v>
      </c>
      <c r="Y17" s="84">
        <v>12</v>
      </c>
      <c r="Z17" s="74">
        <f>X17/X$22</f>
        <v>5.7888981797131278E-3</v>
      </c>
      <c r="AA17" s="85">
        <f t="shared" si="11"/>
        <v>1.660455333751522E-3</v>
      </c>
      <c r="AB17" s="5">
        <f t="shared" ref="AB17:AB21" si="22">SUM(D17,H17,L17,P17,T17,X17)</f>
        <v>996</v>
      </c>
      <c r="AC17" s="12">
        <v>22</v>
      </c>
      <c r="AD17" s="17">
        <f>AB17/AB$22</f>
        <v>5.8731263193895723E-3</v>
      </c>
      <c r="AE17" s="20">
        <f>AB17/AB$47</f>
        <v>1.3372627734776217E-3</v>
      </c>
    </row>
    <row r="18" spans="1:31" x14ac:dyDescent="0.25">
      <c r="A18" s="90">
        <v>14</v>
      </c>
      <c r="B18" s="10">
        <v>11</v>
      </c>
      <c r="C18" s="54">
        <v>2</v>
      </c>
      <c r="D18" s="60">
        <v>3605</v>
      </c>
      <c r="E18" s="7">
        <v>30</v>
      </c>
      <c r="F18" s="18">
        <f t="shared" ref="F18:F21" si="23">D18/D$22</f>
        <v>8.5049661452803932E-2</v>
      </c>
      <c r="G18" s="19">
        <f t="shared" si="1"/>
        <v>1.7134519045219922E-2</v>
      </c>
      <c r="H18" s="64">
        <v>2150</v>
      </c>
      <c r="I18" s="64">
        <v>26</v>
      </c>
      <c r="J18" s="65">
        <f t="shared" ref="J18:J21" si="24">H18/H$22</f>
        <v>6.4999848837560839E-2</v>
      </c>
      <c r="K18" s="66">
        <f t="shared" si="3"/>
        <v>1.3718821585130074E-2</v>
      </c>
      <c r="L18" s="4">
        <v>1647</v>
      </c>
      <c r="M18" s="4">
        <v>29</v>
      </c>
      <c r="N18" s="18">
        <f t="shared" ref="N18:N21" si="25">L18/L$22</f>
        <v>5.5505004549590536E-2</v>
      </c>
      <c r="O18" s="19">
        <f t="shared" si="5"/>
        <v>1.2636473142699309E-2</v>
      </c>
      <c r="P18" s="64">
        <v>474</v>
      </c>
      <c r="Q18" s="64">
        <v>20</v>
      </c>
      <c r="R18" s="65">
        <f t="shared" ref="R18:R21" si="26">P18/P$22</f>
        <v>1.7066935512908221E-2</v>
      </c>
      <c r="S18" s="66">
        <f t="shared" si="7"/>
        <v>4.4213118423998207E-3</v>
      </c>
      <c r="T18" s="4">
        <v>999</v>
      </c>
      <c r="U18" s="4">
        <v>17</v>
      </c>
      <c r="V18" s="18">
        <f t="shared" ref="V18:V21" si="27">T18/T$22</f>
        <v>4.7285464098073555E-2</v>
      </c>
      <c r="W18" s="19">
        <f t="shared" si="9"/>
        <v>1.1623848087126501E-2</v>
      </c>
      <c r="X18" s="64">
        <v>1012</v>
      </c>
      <c r="Y18" s="78">
        <v>25</v>
      </c>
      <c r="Z18" s="65">
        <f t="shared" ref="Z18:Z21" si="28">X18/X$22</f>
        <v>6.5092943976329837E-2</v>
      </c>
      <c r="AA18" s="79">
        <f t="shared" si="11"/>
        <v>1.8670897752850447E-2</v>
      </c>
      <c r="AB18" s="5">
        <f t="shared" si="22"/>
        <v>9887</v>
      </c>
      <c r="AC18" s="13">
        <v>25</v>
      </c>
      <c r="AD18" s="18">
        <f t="shared" ref="AD18:AD21" si="29">AB18/AB$22</f>
        <v>5.8300803132334038E-2</v>
      </c>
      <c r="AE18" s="19">
        <f t="shared" si="14"/>
        <v>1.3274615503386792E-2</v>
      </c>
    </row>
    <row r="19" spans="1:31" x14ac:dyDescent="0.25">
      <c r="A19" s="90">
        <v>15</v>
      </c>
      <c r="B19" s="10">
        <v>11</v>
      </c>
      <c r="C19" s="54">
        <v>3</v>
      </c>
      <c r="D19" s="60">
        <v>9793</v>
      </c>
      <c r="E19" s="7">
        <v>79</v>
      </c>
      <c r="F19" s="18">
        <f t="shared" si="23"/>
        <v>0.23103781819897609</v>
      </c>
      <c r="G19" s="19">
        <f t="shared" si="1"/>
        <v>4.654600416361683E-2</v>
      </c>
      <c r="H19" s="64">
        <v>5424</v>
      </c>
      <c r="I19" s="64">
        <v>80</v>
      </c>
      <c r="J19" s="65">
        <f t="shared" si="24"/>
        <v>0.16398101399764187</v>
      </c>
      <c r="K19" s="66">
        <f t="shared" si="3"/>
        <v>3.460971547802117E-2</v>
      </c>
      <c r="L19" s="4">
        <v>3354</v>
      </c>
      <c r="M19" s="4">
        <v>81</v>
      </c>
      <c r="N19" s="18">
        <f t="shared" si="25"/>
        <v>0.11303204933778183</v>
      </c>
      <c r="O19" s="19">
        <f t="shared" si="5"/>
        <v>2.5733291390779286E-2</v>
      </c>
      <c r="P19" s="64">
        <v>3179</v>
      </c>
      <c r="Q19" s="64">
        <v>70</v>
      </c>
      <c r="R19" s="65">
        <f t="shared" si="26"/>
        <v>0.11446368775429373</v>
      </c>
      <c r="S19" s="66">
        <f t="shared" si="7"/>
        <v>2.9652637862846058E-2</v>
      </c>
      <c r="T19" s="4">
        <v>3468</v>
      </c>
      <c r="U19" s="4">
        <v>58</v>
      </c>
      <c r="V19" s="18">
        <f t="shared" si="27"/>
        <v>0.16415013963175085</v>
      </c>
      <c r="W19" s="19">
        <f t="shared" si="9"/>
        <v>4.0351857023177881E-2</v>
      </c>
      <c r="X19" s="64">
        <v>2465</v>
      </c>
      <c r="Y19" s="78">
        <v>55</v>
      </c>
      <c r="Z19" s="65">
        <f t="shared" si="28"/>
        <v>0.158551489033254</v>
      </c>
      <c r="AA19" s="79">
        <f t="shared" si="11"/>
        <v>4.5478026641083358E-2</v>
      </c>
      <c r="AB19" s="5">
        <f t="shared" si="22"/>
        <v>27683</v>
      </c>
      <c r="AC19" s="13">
        <v>72</v>
      </c>
      <c r="AD19" s="18">
        <f t="shared" si="29"/>
        <v>0.16323871074263205</v>
      </c>
      <c r="AE19" s="19">
        <f t="shared" si="14"/>
        <v>3.7168117829498998E-2</v>
      </c>
    </row>
    <row r="20" spans="1:31" x14ac:dyDescent="0.25">
      <c r="A20" s="90">
        <v>16</v>
      </c>
      <c r="B20" s="10">
        <v>11</v>
      </c>
      <c r="C20" s="54">
        <v>4</v>
      </c>
      <c r="D20" s="60">
        <v>7864</v>
      </c>
      <c r="E20" s="7">
        <v>116</v>
      </c>
      <c r="F20" s="18">
        <f t="shared" si="23"/>
        <v>0.18552858187651874</v>
      </c>
      <c r="G20" s="19">
        <f t="shared" si="1"/>
        <v>3.7377491753567117E-2</v>
      </c>
      <c r="H20" s="64">
        <v>6763</v>
      </c>
      <c r="I20" s="64">
        <v>122</v>
      </c>
      <c r="J20" s="65">
        <f t="shared" si="24"/>
        <v>0.20446231520391814</v>
      </c>
      <c r="K20" s="66">
        <f t="shared" si="3"/>
        <v>4.3153669944295203E-2</v>
      </c>
      <c r="L20" s="4">
        <v>5461</v>
      </c>
      <c r="M20" s="4">
        <v>113</v>
      </c>
      <c r="N20" s="18">
        <f t="shared" si="25"/>
        <v>0.18403936238331142</v>
      </c>
      <c r="O20" s="19">
        <f t="shared" si="5"/>
        <v>4.1899077008063709E-2</v>
      </c>
      <c r="P20" s="64">
        <v>5910</v>
      </c>
      <c r="Q20" s="64">
        <v>98</v>
      </c>
      <c r="R20" s="65">
        <f t="shared" si="26"/>
        <v>0.21279660101537465</v>
      </c>
      <c r="S20" s="66">
        <f t="shared" si="7"/>
        <v>5.5126483098276245E-2</v>
      </c>
      <c r="T20" s="4">
        <v>3491</v>
      </c>
      <c r="U20" s="4">
        <v>87</v>
      </c>
      <c r="V20" s="18">
        <f>T20/T$22</f>
        <v>0.16523879396033511</v>
      </c>
      <c r="W20" s="19">
        <f t="shared" si="9"/>
        <v>4.0619473145303918E-2</v>
      </c>
      <c r="X20" s="64">
        <v>3912</v>
      </c>
      <c r="Y20" s="78">
        <v>72</v>
      </c>
      <c r="Z20" s="65">
        <f t="shared" si="28"/>
        <v>0.25162410754486397</v>
      </c>
      <c r="AA20" s="79">
        <f t="shared" si="11"/>
        <v>7.2174458507066164E-2</v>
      </c>
      <c r="AB20" s="5">
        <f t="shared" si="22"/>
        <v>33401</v>
      </c>
      <c r="AC20" s="13">
        <v>102</v>
      </c>
      <c r="AD20" s="18">
        <f t="shared" si="29"/>
        <v>0.19695611666057339</v>
      </c>
      <c r="AE20" s="19">
        <f t="shared" si="14"/>
        <v>4.4845295077234983E-2</v>
      </c>
    </row>
    <row r="21" spans="1:31" ht="15.75" thickBot="1" x14ac:dyDescent="0.3">
      <c r="A21" s="90">
        <v>17</v>
      </c>
      <c r="B21" s="22">
        <v>11</v>
      </c>
      <c r="C21" s="55">
        <v>5</v>
      </c>
      <c r="D21" s="61">
        <v>20708</v>
      </c>
      <c r="E21" s="23">
        <v>173</v>
      </c>
      <c r="F21" s="24">
        <f t="shared" si="23"/>
        <v>0.4885460164673131</v>
      </c>
      <c r="G21" s="25">
        <f t="shared" si="1"/>
        <v>9.8424860024525412E-2</v>
      </c>
      <c r="H21" s="67">
        <v>18508</v>
      </c>
      <c r="I21" s="67">
        <v>183</v>
      </c>
      <c r="J21" s="68">
        <f t="shared" si="24"/>
        <v>0.55954288478398884</v>
      </c>
      <c r="K21" s="69">
        <f t="shared" si="3"/>
        <v>0.11809672088259879</v>
      </c>
      <c r="L21" s="26">
        <v>19007</v>
      </c>
      <c r="M21" s="26">
        <v>171</v>
      </c>
      <c r="N21" s="24">
        <f t="shared" si="25"/>
        <v>0.64054864691807367</v>
      </c>
      <c r="O21" s="25">
        <f t="shared" si="5"/>
        <v>0.14582965696617231</v>
      </c>
      <c r="P21" s="67">
        <v>18207</v>
      </c>
      <c r="Q21" s="67">
        <v>121</v>
      </c>
      <c r="R21" s="68">
        <f t="shared" si="26"/>
        <v>0.65556475713822782</v>
      </c>
      <c r="S21" s="69">
        <f t="shared" si="7"/>
        <v>0.16982874412357288</v>
      </c>
      <c r="T21" s="26">
        <v>13119</v>
      </c>
      <c r="U21" s="26">
        <v>142</v>
      </c>
      <c r="V21" s="24">
        <f t="shared" si="27"/>
        <v>0.62095896246509208</v>
      </c>
      <c r="W21" s="25">
        <f t="shared" si="9"/>
        <v>0.15264590896397653</v>
      </c>
      <c r="X21" s="67">
        <v>8068</v>
      </c>
      <c r="Y21" s="80">
        <v>84</v>
      </c>
      <c r="Z21" s="68">
        <f t="shared" si="28"/>
        <v>0.51894256126583904</v>
      </c>
      <c r="AA21" s="81">
        <f t="shared" si="11"/>
        <v>0.14885059591896979</v>
      </c>
      <c r="AB21" s="27">
        <f t="shared" si="22"/>
        <v>97617</v>
      </c>
      <c r="AC21" s="28">
        <v>146</v>
      </c>
      <c r="AD21" s="24">
        <f t="shared" si="29"/>
        <v>0.57561944971872681</v>
      </c>
      <c r="AE21" s="25">
        <f t="shared" si="14"/>
        <v>0.13106383550056727</v>
      </c>
    </row>
    <row r="22" spans="1:31" s="21" customFormat="1" ht="15.75" thickBot="1" x14ac:dyDescent="0.3">
      <c r="A22" s="90">
        <v>18</v>
      </c>
      <c r="B22" s="29">
        <v>11</v>
      </c>
      <c r="C22" s="56" t="s">
        <v>7</v>
      </c>
      <c r="D22" s="2">
        <f>SUM(D17:D21)</f>
        <v>42387</v>
      </c>
      <c r="E22" s="15">
        <v>94</v>
      </c>
      <c r="F22" s="30">
        <f>SUM(F17:F21)</f>
        <v>1</v>
      </c>
      <c r="G22" s="31">
        <f t="shared" si="1"/>
        <v>0.20146487067121685</v>
      </c>
      <c r="H22" s="70">
        <v>33077</v>
      </c>
      <c r="I22" s="70">
        <v>105</v>
      </c>
      <c r="J22" s="76">
        <f>SUM(J17:J21)</f>
        <v>1</v>
      </c>
      <c r="K22" s="72">
        <f t="shared" si="3"/>
        <v>0.21105928445178951</v>
      </c>
      <c r="L22" s="3">
        <v>29673</v>
      </c>
      <c r="M22" s="3">
        <v>113</v>
      </c>
      <c r="N22" s="30">
        <f>SUM(N17:N21)</f>
        <v>1.0000337006706435</v>
      </c>
      <c r="O22" s="31">
        <f t="shared" si="5"/>
        <v>0.22766367186600889</v>
      </c>
      <c r="P22" s="70">
        <v>27773</v>
      </c>
      <c r="Q22" s="70">
        <v>98</v>
      </c>
      <c r="R22" s="76">
        <f>SUM(R17:R21)</f>
        <v>0.99996399380693479</v>
      </c>
      <c r="S22" s="72">
        <f t="shared" si="7"/>
        <v>0.25905715991343931</v>
      </c>
      <c r="T22" s="3">
        <v>21127</v>
      </c>
      <c r="U22" s="3">
        <v>82</v>
      </c>
      <c r="V22" s="30">
        <f>SUM(V17:V21)</f>
        <v>1</v>
      </c>
      <c r="W22" s="31">
        <f t="shared" si="9"/>
        <v>0.24582286139811971</v>
      </c>
      <c r="X22" s="70">
        <v>15547</v>
      </c>
      <c r="Y22" s="82">
        <v>64</v>
      </c>
      <c r="Z22" s="76">
        <f>SUM(Z17:Z21)</f>
        <v>1</v>
      </c>
      <c r="AA22" s="83">
        <f t="shared" si="11"/>
        <v>0.28683443415372128</v>
      </c>
      <c r="AB22" s="2">
        <v>169586</v>
      </c>
      <c r="AC22" s="14">
        <v>93</v>
      </c>
      <c r="AD22" s="30">
        <f>SUM(AD17:AD21)</f>
        <v>0.99998820657365584</v>
      </c>
      <c r="AE22" s="31">
        <f t="shared" si="14"/>
        <v>0.22769181195077906</v>
      </c>
    </row>
    <row r="23" spans="1:31" x14ac:dyDescent="0.25">
      <c r="A23" s="90">
        <v>19</v>
      </c>
      <c r="B23" s="9">
        <v>14</v>
      </c>
      <c r="C23" s="57">
        <v>1</v>
      </c>
      <c r="D23" s="62">
        <v>338</v>
      </c>
      <c r="E23" s="6">
        <v>42</v>
      </c>
      <c r="F23" s="17">
        <f>D23/D$28</f>
        <v>6.7058169986509005E-3</v>
      </c>
      <c r="G23" s="20">
        <f t="shared" si="1"/>
        <v>1.6065096913410078E-3</v>
      </c>
      <c r="H23" s="73">
        <v>64</v>
      </c>
      <c r="I23" s="73">
        <v>29</v>
      </c>
      <c r="J23" s="74">
        <f>H23/H$28</f>
        <v>1.87419468197259E-3</v>
      </c>
      <c r="K23" s="75">
        <f t="shared" si="3"/>
        <v>4.0837422392945335E-4</v>
      </c>
      <c r="L23" s="1">
        <v>191</v>
      </c>
      <c r="M23" s="1">
        <v>42</v>
      </c>
      <c r="N23" s="17">
        <f>L23/L$28</f>
        <v>6.2087572733478527E-3</v>
      </c>
      <c r="O23" s="20">
        <f t="shared" si="5"/>
        <v>1.4654319187951234E-3</v>
      </c>
      <c r="P23" s="73">
        <v>84</v>
      </c>
      <c r="Q23" s="73">
        <v>49</v>
      </c>
      <c r="R23" s="74">
        <f>P23/P$28</f>
        <v>5.3326561706449971E-3</v>
      </c>
      <c r="S23" s="75">
        <f t="shared" si="7"/>
        <v>7.8352361764047463E-4</v>
      </c>
      <c r="T23" s="1">
        <v>64</v>
      </c>
      <c r="U23" s="1">
        <v>9</v>
      </c>
      <c r="V23" s="17">
        <f>T23/T$28</f>
        <v>3.0021578009194107E-3</v>
      </c>
      <c r="W23" s="20">
        <f t="shared" si="9"/>
        <v>7.4467094852462073E-4</v>
      </c>
      <c r="X23" s="73">
        <v>23</v>
      </c>
      <c r="Y23" s="84">
        <v>14</v>
      </c>
      <c r="Z23" s="74">
        <f>X23/X$28</f>
        <v>3.1437944231820667E-3</v>
      </c>
      <c r="AA23" s="85">
        <f t="shared" si="11"/>
        <v>4.2433858529205567E-4</v>
      </c>
      <c r="AB23" s="5">
        <f t="shared" ref="AB23:AB27" si="30">SUM(D23,H23,L23,P23,T23,X23)</f>
        <v>764</v>
      </c>
      <c r="AC23" s="12">
        <v>31</v>
      </c>
      <c r="AD23" s="17">
        <f>AB23/AB$28</f>
        <v>4.7839699436443327E-3</v>
      </c>
      <c r="AE23" s="20">
        <f t="shared" si="14"/>
        <v>1.0257718463221918E-3</v>
      </c>
    </row>
    <row r="24" spans="1:31" x14ac:dyDescent="0.25">
      <c r="A24" s="90">
        <v>20</v>
      </c>
      <c r="B24" s="10">
        <v>14</v>
      </c>
      <c r="C24" s="54">
        <v>2</v>
      </c>
      <c r="D24" s="60">
        <v>2919</v>
      </c>
      <c r="E24" s="7">
        <v>34</v>
      </c>
      <c r="F24" s="18">
        <f t="shared" ref="F24:F27" si="31">D24/D$28</f>
        <v>5.7912070470597571E-2</v>
      </c>
      <c r="G24" s="19">
        <f t="shared" si="1"/>
        <v>1.3873969790013024E-2</v>
      </c>
      <c r="H24" s="64">
        <v>2332</v>
      </c>
      <c r="I24" s="64">
        <v>29</v>
      </c>
      <c r="J24" s="65">
        <f t="shared" ref="J24:J27" si="32">H24/H$28</f>
        <v>6.8290968724376247E-2</v>
      </c>
      <c r="K24" s="66">
        <f t="shared" si="3"/>
        <v>1.4880135784429456E-2</v>
      </c>
      <c r="L24" s="4">
        <v>2130</v>
      </c>
      <c r="M24" s="4">
        <v>37</v>
      </c>
      <c r="N24" s="18">
        <f t="shared" ref="N24:N27" si="33">L24/L$28</f>
        <v>6.9239020901732604E-2</v>
      </c>
      <c r="O24" s="19">
        <f t="shared" si="5"/>
        <v>1.634225124101368E-2</v>
      </c>
      <c r="P24" s="64">
        <v>771</v>
      </c>
      <c r="Q24" s="64">
        <v>35</v>
      </c>
      <c r="R24" s="65">
        <f t="shared" ref="R24:R27" si="34">P24/P$28</f>
        <v>4.8946165566277296E-2</v>
      </c>
      <c r="S24" s="66">
        <f t="shared" si="7"/>
        <v>7.1916274904857847E-3</v>
      </c>
      <c r="T24" s="4">
        <v>946</v>
      </c>
      <c r="U24" s="4">
        <v>14</v>
      </c>
      <c r="V24" s="18">
        <f t="shared" ref="V24:V27" si="35">T24/T$28</f>
        <v>4.4375644994840042E-2</v>
      </c>
      <c r="W24" s="19">
        <f t="shared" si="9"/>
        <v>1.100716745787955E-2</v>
      </c>
      <c r="X24" s="64">
        <v>442</v>
      </c>
      <c r="Y24" s="78">
        <v>34</v>
      </c>
      <c r="Z24" s="65">
        <f t="shared" ref="Z24:Z27" si="36">X24/X$28</f>
        <v>6.0415527610716238E-2</v>
      </c>
      <c r="AA24" s="79">
        <f t="shared" si="11"/>
        <v>8.154680639090809E-3</v>
      </c>
      <c r="AB24" s="5">
        <f t="shared" si="30"/>
        <v>9540</v>
      </c>
      <c r="AC24" s="13">
        <v>30</v>
      </c>
      <c r="AD24" s="18">
        <f t="shared" ref="AD24:AD27" si="37">AB24/AB$28</f>
        <v>5.9737006887914841E-2</v>
      </c>
      <c r="AE24" s="19">
        <f t="shared" si="14"/>
        <v>1.2808721745960353E-2</v>
      </c>
    </row>
    <row r="25" spans="1:31" x14ac:dyDescent="0.25">
      <c r="A25" s="90">
        <v>21</v>
      </c>
      <c r="B25" s="10">
        <v>14</v>
      </c>
      <c r="C25" s="54">
        <v>3</v>
      </c>
      <c r="D25" s="60">
        <v>15611</v>
      </c>
      <c r="E25" s="7">
        <v>113</v>
      </c>
      <c r="F25" s="18">
        <f t="shared" si="31"/>
        <v>0.30971748273946514</v>
      </c>
      <c r="G25" s="19">
        <f t="shared" si="1"/>
        <v>7.4198883998593118E-2</v>
      </c>
      <c r="H25" s="64">
        <v>9313</v>
      </c>
      <c r="I25" s="64">
        <v>104</v>
      </c>
      <c r="J25" s="65">
        <f t="shared" si="32"/>
        <v>0.27272461051891767</v>
      </c>
      <c r="K25" s="66">
        <f t="shared" si="3"/>
        <v>5.942483042898436E-2</v>
      </c>
      <c r="L25" s="4">
        <v>6084</v>
      </c>
      <c r="M25" s="4">
        <v>114</v>
      </c>
      <c r="N25" s="18">
        <f t="shared" si="33"/>
        <v>0.19777004843480805</v>
      </c>
      <c r="O25" s="19">
        <f t="shared" si="5"/>
        <v>4.6678993685599635E-2</v>
      </c>
      <c r="P25" s="64">
        <v>3140</v>
      </c>
      <c r="Q25" s="64">
        <v>80</v>
      </c>
      <c r="R25" s="65">
        <f t="shared" si="34"/>
        <v>0.19933976637887252</v>
      </c>
      <c r="S25" s="66">
        <f t="shared" si="7"/>
        <v>2.9288859040370121E-2</v>
      </c>
      <c r="T25" s="4">
        <v>5541</v>
      </c>
      <c r="U25" s="4">
        <v>80</v>
      </c>
      <c r="V25" s="18">
        <f t="shared" si="35"/>
        <v>0.25992119335772584</v>
      </c>
      <c r="W25" s="19">
        <f t="shared" si="9"/>
        <v>6.4472214465233171E-2</v>
      </c>
      <c r="X25" s="64">
        <v>3941</v>
      </c>
      <c r="Y25" s="78">
        <v>91</v>
      </c>
      <c r="Z25" s="65">
        <f t="shared" si="36"/>
        <v>0.53868234007654459</v>
      </c>
      <c r="AA25" s="79">
        <f t="shared" si="11"/>
        <v>7.2709494114608322E-2</v>
      </c>
      <c r="AB25" s="5">
        <f t="shared" si="30"/>
        <v>43630</v>
      </c>
      <c r="AC25" s="13">
        <v>100</v>
      </c>
      <c r="AD25" s="18">
        <f t="shared" si="37"/>
        <v>0.27319974953036946</v>
      </c>
      <c r="AE25" s="19">
        <f t="shared" si="14"/>
        <v>5.8579091171514691E-2</v>
      </c>
    </row>
    <row r="26" spans="1:31" x14ac:dyDescent="0.25">
      <c r="A26" s="90">
        <v>22</v>
      </c>
      <c r="B26" s="10">
        <v>14</v>
      </c>
      <c r="C26" s="54">
        <v>4</v>
      </c>
      <c r="D26" s="60">
        <v>15676</v>
      </c>
      <c r="E26" s="7">
        <v>192</v>
      </c>
      <c r="F26" s="18">
        <f t="shared" si="31"/>
        <v>0.31100706293151337</v>
      </c>
      <c r="G26" s="19">
        <f t="shared" si="1"/>
        <v>7.4507828170004842E-2</v>
      </c>
      <c r="H26" s="64">
        <v>9081</v>
      </c>
      <c r="I26" s="64">
        <v>183</v>
      </c>
      <c r="J26" s="65">
        <f t="shared" si="32"/>
        <v>0.26593065479676703</v>
      </c>
      <c r="K26" s="66">
        <f t="shared" si="3"/>
        <v>5.7944473867240096E-2</v>
      </c>
      <c r="L26" s="4">
        <v>5485</v>
      </c>
      <c r="M26" s="4">
        <v>170</v>
      </c>
      <c r="N26" s="18">
        <f t="shared" si="33"/>
        <v>0.1782986054676072</v>
      </c>
      <c r="O26" s="19">
        <f t="shared" si="5"/>
        <v>4.2083215050215977E-2</v>
      </c>
      <c r="P26" s="64">
        <v>6308</v>
      </c>
      <c r="Q26" s="64">
        <v>133</v>
      </c>
      <c r="R26" s="65">
        <f t="shared" si="34"/>
        <v>0.40045708481462672</v>
      </c>
      <c r="S26" s="66">
        <f t="shared" si="7"/>
        <v>5.8838892619953738E-2</v>
      </c>
      <c r="T26" s="4">
        <v>3744</v>
      </c>
      <c r="U26" s="4">
        <v>137</v>
      </c>
      <c r="V26" s="18">
        <f t="shared" si="35"/>
        <v>0.17562623135378552</v>
      </c>
      <c r="W26" s="19">
        <f t="shared" si="9"/>
        <v>4.3563250488690308E-2</v>
      </c>
      <c r="X26" s="64">
        <v>1777</v>
      </c>
      <c r="Y26" s="78">
        <v>145</v>
      </c>
      <c r="Z26" s="65">
        <f t="shared" si="36"/>
        <v>0.24289229086932751</v>
      </c>
      <c r="AA26" s="79">
        <f t="shared" si="11"/>
        <v>3.2784768089738389E-2</v>
      </c>
      <c r="AB26" s="5">
        <f t="shared" si="30"/>
        <v>42071</v>
      </c>
      <c r="AC26" s="13">
        <v>167</v>
      </c>
      <c r="AD26" s="18">
        <f t="shared" si="37"/>
        <v>0.2634376956793989</v>
      </c>
      <c r="AE26" s="19">
        <f t="shared" si="14"/>
        <v>5.6485925846362472E-2</v>
      </c>
    </row>
    <row r="27" spans="1:31" ht="15.75" thickBot="1" x14ac:dyDescent="0.3">
      <c r="A27" s="90">
        <v>23</v>
      </c>
      <c r="B27" s="22">
        <v>14</v>
      </c>
      <c r="C27" s="55">
        <v>5</v>
      </c>
      <c r="D27" s="61">
        <v>15860</v>
      </c>
      <c r="E27" s="23">
        <v>253</v>
      </c>
      <c r="F27" s="24">
        <f t="shared" si="31"/>
        <v>0.31465756685977303</v>
      </c>
      <c r="G27" s="25">
        <f t="shared" si="1"/>
        <v>7.5382377824462679E-2</v>
      </c>
      <c r="H27" s="67">
        <v>13358</v>
      </c>
      <c r="I27" s="67">
        <v>250</v>
      </c>
      <c r="J27" s="68">
        <f t="shared" si="32"/>
        <v>0.39117957127796649</v>
      </c>
      <c r="K27" s="69">
        <f t="shared" si="3"/>
        <v>8.523535755077559E-2</v>
      </c>
      <c r="L27" s="26">
        <v>16873</v>
      </c>
      <c r="M27" s="26">
        <v>231</v>
      </c>
      <c r="N27" s="24">
        <f t="shared" si="33"/>
        <v>0.5484835679225043</v>
      </c>
      <c r="O27" s="25">
        <f t="shared" si="5"/>
        <v>0.12945671605146658</v>
      </c>
      <c r="P27" s="67">
        <v>5449</v>
      </c>
      <c r="Q27" s="67">
        <v>147</v>
      </c>
      <c r="R27" s="68">
        <f t="shared" si="34"/>
        <v>0.34592432706957849</v>
      </c>
      <c r="S27" s="69">
        <f t="shared" si="7"/>
        <v>5.0826430863368403E-2</v>
      </c>
      <c r="T27" s="26">
        <v>11024</v>
      </c>
      <c r="U27" s="26">
        <v>238</v>
      </c>
      <c r="V27" s="24">
        <f t="shared" si="35"/>
        <v>0.51712168120836854</v>
      </c>
      <c r="W27" s="25">
        <f t="shared" si="9"/>
        <v>0.12826957088336591</v>
      </c>
      <c r="X27" s="67">
        <v>1132</v>
      </c>
      <c r="Y27" s="80">
        <v>106</v>
      </c>
      <c r="Z27" s="68">
        <f t="shared" si="36"/>
        <v>0.15472936030617823</v>
      </c>
      <c r="AA27" s="81">
        <f t="shared" si="11"/>
        <v>2.0884838197852477E-2</v>
      </c>
      <c r="AB27" s="27">
        <f t="shared" si="30"/>
        <v>63696</v>
      </c>
      <c r="AC27" s="28">
        <v>225</v>
      </c>
      <c r="AD27" s="24">
        <f t="shared" si="37"/>
        <v>0.39884783969943644</v>
      </c>
      <c r="AE27" s="25">
        <f t="shared" si="14"/>
        <v>8.5520371103845971E-2</v>
      </c>
    </row>
    <row r="28" spans="1:31" s="21" customFormat="1" ht="15.75" thickBot="1" x14ac:dyDescent="0.3">
      <c r="A28" s="90">
        <v>24</v>
      </c>
      <c r="B28" s="29">
        <v>14</v>
      </c>
      <c r="C28" s="56" t="s">
        <v>7</v>
      </c>
      <c r="D28" s="2">
        <f>SUM(D23:D27)</f>
        <v>50404</v>
      </c>
      <c r="E28" s="15">
        <v>133</v>
      </c>
      <c r="F28" s="30">
        <f>SUM(F23:F27)</f>
        <v>1</v>
      </c>
      <c r="G28" s="31">
        <f t="shared" si="1"/>
        <v>0.23956956947441466</v>
      </c>
      <c r="H28" s="70">
        <v>34148</v>
      </c>
      <c r="I28" s="70">
        <v>125</v>
      </c>
      <c r="J28" s="76">
        <f>SUM(J23:J27)</f>
        <v>1</v>
      </c>
      <c r="K28" s="72">
        <f t="shared" si="3"/>
        <v>0.21789317185535895</v>
      </c>
      <c r="L28" s="3">
        <v>30763</v>
      </c>
      <c r="M28" s="3">
        <v>140</v>
      </c>
      <c r="N28" s="30">
        <f>SUM(N23:N27)</f>
        <v>1</v>
      </c>
      <c r="O28" s="31">
        <f t="shared" si="5"/>
        <v>0.23602660794709102</v>
      </c>
      <c r="P28" s="70">
        <v>15752</v>
      </c>
      <c r="Q28" s="70">
        <v>106</v>
      </c>
      <c r="R28" s="76">
        <f>SUM(R23:R27)</f>
        <v>1</v>
      </c>
      <c r="S28" s="72">
        <f t="shared" si="7"/>
        <v>0.14692933363181851</v>
      </c>
      <c r="T28" s="3">
        <v>21318</v>
      </c>
      <c r="U28" s="3">
        <v>99</v>
      </c>
      <c r="V28" s="30">
        <f>SUM(V23:V27)</f>
        <v>1.0000469087156394</v>
      </c>
      <c r="W28" s="31">
        <f t="shared" si="9"/>
        <v>0.24804523876012288</v>
      </c>
      <c r="X28" s="70">
        <v>7316</v>
      </c>
      <c r="Y28" s="82">
        <v>88</v>
      </c>
      <c r="Z28" s="76">
        <f>SUM(Z23:Z27)</f>
        <v>0.99986331328594868</v>
      </c>
      <c r="AA28" s="83">
        <f t="shared" si="11"/>
        <v>0.13497656913029041</v>
      </c>
      <c r="AB28" s="2">
        <v>159700</v>
      </c>
      <c r="AC28" s="14">
        <v>121</v>
      </c>
      <c r="AD28" s="30">
        <f>SUM(AD23:AD27)</f>
        <v>1.0000062617407639</v>
      </c>
      <c r="AE28" s="31">
        <f t="shared" si="14"/>
        <v>0.21441853908069897</v>
      </c>
    </row>
    <row r="29" spans="1:31" x14ac:dyDescent="0.25">
      <c r="A29" s="90">
        <v>25</v>
      </c>
      <c r="B29" s="9">
        <v>17</v>
      </c>
      <c r="C29" s="57">
        <v>1</v>
      </c>
      <c r="D29" s="62">
        <v>20</v>
      </c>
      <c r="E29" s="6">
        <v>11</v>
      </c>
      <c r="F29" s="17">
        <f>D29/D$34</f>
        <v>4.3578681309103587E-4</v>
      </c>
      <c r="G29" s="20">
        <f t="shared" si="1"/>
        <v>9.5059745049763772E-5</v>
      </c>
      <c r="H29" s="73">
        <v>123</v>
      </c>
      <c r="I29" s="73">
        <v>34</v>
      </c>
      <c r="J29" s="74">
        <f>H29/H$34</f>
        <v>4.531555097078436E-3</v>
      </c>
      <c r="K29" s="75">
        <f t="shared" si="3"/>
        <v>7.8484421161441819E-4</v>
      </c>
      <c r="L29" s="1">
        <v>25</v>
      </c>
      <c r="M29" s="1">
        <v>28</v>
      </c>
      <c r="N29" s="17">
        <f>L29/L$34</f>
        <v>1.3812917840764682E-3</v>
      </c>
      <c r="O29" s="20">
        <f t="shared" si="5"/>
        <v>1.9181046057527794E-4</v>
      </c>
      <c r="P29" s="73">
        <v>276</v>
      </c>
      <c r="Q29" s="73">
        <v>33</v>
      </c>
      <c r="R29" s="74">
        <f>P29/P$34</f>
        <v>2.4182949268378166E-2</v>
      </c>
      <c r="S29" s="75">
        <f t="shared" si="7"/>
        <v>2.5744347436758449E-3</v>
      </c>
      <c r="T29" s="1">
        <v>45</v>
      </c>
      <c r="U29" s="1">
        <v>50</v>
      </c>
      <c r="V29" s="17">
        <f>T29/T$34</f>
        <v>3.4448442164893211E-3</v>
      </c>
      <c r="W29" s="20">
        <f t="shared" si="9"/>
        <v>5.2359676068137388E-4</v>
      </c>
      <c r="X29" s="73">
        <v>13</v>
      </c>
      <c r="Y29" s="84">
        <v>7</v>
      </c>
      <c r="Z29" s="74">
        <f>X29/X$34</f>
        <v>3.5538545653362491E-3</v>
      </c>
      <c r="AA29" s="85">
        <f t="shared" si="11"/>
        <v>2.3984354820855318E-4</v>
      </c>
      <c r="AB29" s="5">
        <f>SUM(D29,H29,L29,P29,T29,X29)</f>
        <v>502</v>
      </c>
      <c r="AC29" s="12">
        <v>29</v>
      </c>
      <c r="AD29" s="17">
        <f>AB29/AB$34</f>
        <v>4.2088671272385806E-3</v>
      </c>
      <c r="AE29" s="20">
        <f t="shared" si="14"/>
        <v>6.7400191996562855E-4</v>
      </c>
    </row>
    <row r="30" spans="1:31" x14ac:dyDescent="0.25">
      <c r="A30" s="90">
        <v>26</v>
      </c>
      <c r="B30" s="10">
        <v>17</v>
      </c>
      <c r="C30" s="54">
        <v>2</v>
      </c>
      <c r="D30" s="60">
        <v>1545</v>
      </c>
      <c r="E30" s="7">
        <v>35</v>
      </c>
      <c r="F30" s="18">
        <f t="shared" ref="F30:F33" si="38">D30/D$34</f>
        <v>3.3664531311282518E-2</v>
      </c>
      <c r="G30" s="19">
        <f t="shared" si="1"/>
        <v>7.3433653050942521E-3</v>
      </c>
      <c r="H30" s="64">
        <v>725</v>
      </c>
      <c r="I30" s="64">
        <v>24</v>
      </c>
      <c r="J30" s="65">
        <f t="shared" ref="J30:J33" si="39">H30/H$34</f>
        <v>2.6710385734811923E-2</v>
      </c>
      <c r="K30" s="66">
        <f t="shared" si="3"/>
        <v>4.626114255450839E-3</v>
      </c>
      <c r="L30" s="4">
        <v>824</v>
      </c>
      <c r="M30" s="4">
        <v>30</v>
      </c>
      <c r="N30" s="18">
        <f t="shared" ref="N30:N33" si="40">L30/L$34</f>
        <v>4.5527377203160399E-2</v>
      </c>
      <c r="O30" s="19">
        <f t="shared" si="5"/>
        <v>6.3220727805611606E-3</v>
      </c>
      <c r="P30" s="64">
        <v>336</v>
      </c>
      <c r="Q30" s="64">
        <v>23</v>
      </c>
      <c r="R30" s="65">
        <f t="shared" ref="R30:R33" si="41">P30/P$34</f>
        <v>2.9440112152808201E-2</v>
      </c>
      <c r="S30" s="66">
        <f t="shared" si="7"/>
        <v>3.1340944705618985E-3</v>
      </c>
      <c r="T30" s="4">
        <v>248</v>
      </c>
      <c r="U30" s="4">
        <v>18</v>
      </c>
      <c r="V30" s="18">
        <f t="shared" ref="V30:V33" si="42">T30/T$34</f>
        <v>1.8984919237541146E-2</v>
      </c>
      <c r="W30" s="19">
        <f t="shared" si="9"/>
        <v>2.8855999255329051E-3</v>
      </c>
      <c r="X30" s="64">
        <v>164</v>
      </c>
      <c r="Y30" s="78">
        <v>58</v>
      </c>
      <c r="Z30" s="65">
        <f t="shared" ref="Z30:Z33" si="43">X30/X$34</f>
        <v>4.4833242208857302E-2</v>
      </c>
      <c r="AA30" s="79">
        <f t="shared" si="11"/>
        <v>3.0257186081694403E-3</v>
      </c>
      <c r="AB30" s="5">
        <f t="shared" ref="AB30:AB33" si="44">SUM(D30,H30,L30,P30,T30,X30)</f>
        <v>3842</v>
      </c>
      <c r="AC30" s="13">
        <v>29</v>
      </c>
      <c r="AD30" s="18">
        <f t="shared" ref="AD30:AD33" si="45">AB30/AB$34</f>
        <v>3.2212086659064991E-2</v>
      </c>
      <c r="AE30" s="19">
        <f t="shared" si="14"/>
        <v>5.158397164358456E-3</v>
      </c>
    </row>
    <row r="31" spans="1:31" x14ac:dyDescent="0.25">
      <c r="A31" s="90">
        <v>27</v>
      </c>
      <c r="B31" s="10">
        <v>17</v>
      </c>
      <c r="C31" s="54">
        <v>3</v>
      </c>
      <c r="D31" s="60">
        <v>16394</v>
      </c>
      <c r="E31" s="7">
        <v>140</v>
      </c>
      <c r="F31" s="18">
        <f t="shared" si="38"/>
        <v>0.35721445069072211</v>
      </c>
      <c r="G31" s="19">
        <f t="shared" si="1"/>
        <v>7.7920473017291367E-2</v>
      </c>
      <c r="H31" s="64">
        <v>6873</v>
      </c>
      <c r="I31" s="64">
        <v>127</v>
      </c>
      <c r="J31" s="65">
        <f t="shared" si="39"/>
        <v>0.253214456766017</v>
      </c>
      <c r="K31" s="66">
        <f t="shared" si="3"/>
        <v>4.3855563141673951E-2</v>
      </c>
      <c r="L31" s="4">
        <v>6579</v>
      </c>
      <c r="M31" s="4">
        <v>138</v>
      </c>
      <c r="N31" s="18">
        <f t="shared" si="40"/>
        <v>0.36350074589756343</v>
      </c>
      <c r="O31" s="19">
        <f t="shared" si="5"/>
        <v>5.0476840804990139E-2</v>
      </c>
      <c r="P31" s="64">
        <v>5628</v>
      </c>
      <c r="Q31" s="64">
        <v>148</v>
      </c>
      <c r="R31" s="65">
        <f t="shared" si="41"/>
        <v>0.49312187855953737</v>
      </c>
      <c r="S31" s="66">
        <f t="shared" si="7"/>
        <v>5.24960823819118E-2</v>
      </c>
      <c r="T31" s="4">
        <v>5567</v>
      </c>
      <c r="U31" s="4">
        <v>124</v>
      </c>
      <c r="V31" s="18">
        <f t="shared" si="42"/>
        <v>0.4261655056265789</v>
      </c>
      <c r="W31" s="19">
        <f t="shared" si="9"/>
        <v>6.4774737038071309E-2</v>
      </c>
      <c r="X31" s="64">
        <v>2310</v>
      </c>
      <c r="Y31" s="78">
        <v>138</v>
      </c>
      <c r="Z31" s="65">
        <f t="shared" si="43"/>
        <v>0.63149261891744124</v>
      </c>
      <c r="AA31" s="79">
        <f t="shared" si="11"/>
        <v>4.2618353566289069E-2</v>
      </c>
      <c r="AB31" s="5">
        <f t="shared" si="44"/>
        <v>43351</v>
      </c>
      <c r="AC31" s="13">
        <v>136</v>
      </c>
      <c r="AD31" s="18">
        <f t="shared" si="45"/>
        <v>0.36346334428868471</v>
      </c>
      <c r="AE31" s="19">
        <f t="shared" si="14"/>
        <v>5.8204496478944157E-2</v>
      </c>
    </row>
    <row r="32" spans="1:31" x14ac:dyDescent="0.25">
      <c r="A32" s="90">
        <v>28</v>
      </c>
      <c r="B32" s="10">
        <v>17</v>
      </c>
      <c r="C32" s="54">
        <v>4</v>
      </c>
      <c r="D32" s="60">
        <v>18701</v>
      </c>
      <c r="E32" s="7">
        <v>240</v>
      </c>
      <c r="F32" s="18">
        <f t="shared" si="38"/>
        <v>0.40748245958077306</v>
      </c>
      <c r="G32" s="19">
        <f t="shared" si="1"/>
        <v>8.8885614608781624E-2</v>
      </c>
      <c r="H32" s="64">
        <v>9717</v>
      </c>
      <c r="I32" s="64">
        <v>239</v>
      </c>
      <c r="J32" s="65">
        <f t="shared" si="39"/>
        <v>0.3579928526691965</v>
      </c>
      <c r="K32" s="66">
        <f t="shared" si="3"/>
        <v>6.2002692717539033E-2</v>
      </c>
      <c r="L32" s="4">
        <v>4199</v>
      </c>
      <c r="M32" s="4">
        <v>212</v>
      </c>
      <c r="N32" s="18">
        <f t="shared" si="40"/>
        <v>0.23200176805348363</v>
      </c>
      <c r="O32" s="19">
        <f t="shared" si="5"/>
        <v>3.2216484958223685E-2</v>
      </c>
      <c r="P32" s="64">
        <v>2569</v>
      </c>
      <c r="Q32" s="64">
        <v>174</v>
      </c>
      <c r="R32" s="65">
        <f t="shared" si="41"/>
        <v>0.2250941908350127</v>
      </c>
      <c r="S32" s="66">
        <f t="shared" si="7"/>
        <v>2.3962763972837847E-2</v>
      </c>
      <c r="T32" s="4">
        <v>3457</v>
      </c>
      <c r="U32" s="4">
        <v>180</v>
      </c>
      <c r="V32" s="18">
        <f t="shared" si="42"/>
        <v>0.26464058792007961</v>
      </c>
      <c r="W32" s="19">
        <f t="shared" si="9"/>
        <v>4.0223866703900213E-2</v>
      </c>
      <c r="X32" s="64">
        <v>872</v>
      </c>
      <c r="Y32" s="78">
        <v>178</v>
      </c>
      <c r="Z32" s="65">
        <f t="shared" si="43"/>
        <v>0.2383816293056315</v>
      </c>
      <c r="AA32" s="79">
        <f t="shared" si="11"/>
        <v>1.6087967233681413E-2</v>
      </c>
      <c r="AB32" s="5">
        <f t="shared" si="44"/>
        <v>39515</v>
      </c>
      <c r="AC32" s="13">
        <v>223</v>
      </c>
      <c r="AD32" s="18">
        <f t="shared" si="45"/>
        <v>0.33130156281440742</v>
      </c>
      <c r="AE32" s="19">
        <f t="shared" si="14"/>
        <v>5.3054155114425926E-2</v>
      </c>
    </row>
    <row r="33" spans="1:31" ht="15.75" thickBot="1" x14ac:dyDescent="0.3">
      <c r="A33" s="90">
        <v>29</v>
      </c>
      <c r="B33" s="22">
        <v>17</v>
      </c>
      <c r="C33" s="55">
        <v>5</v>
      </c>
      <c r="D33" s="61">
        <v>9234</v>
      </c>
      <c r="E33" s="23">
        <v>339</v>
      </c>
      <c r="F33" s="24">
        <f t="shared" si="38"/>
        <v>0.20120277160413125</v>
      </c>
      <c r="G33" s="25">
        <f t="shared" si="1"/>
        <v>4.3889084289475938E-2</v>
      </c>
      <c r="H33" s="67">
        <v>9705</v>
      </c>
      <c r="I33" s="67">
        <v>306</v>
      </c>
      <c r="J33" s="68">
        <f t="shared" si="39"/>
        <v>0.35755074973289613</v>
      </c>
      <c r="K33" s="69">
        <f t="shared" si="3"/>
        <v>6.1926122550552264E-2</v>
      </c>
      <c r="L33" s="26">
        <v>6471</v>
      </c>
      <c r="M33" s="26">
        <v>251</v>
      </c>
      <c r="N33" s="24">
        <f t="shared" si="40"/>
        <v>0.35753356539035308</v>
      </c>
      <c r="O33" s="25">
        <f t="shared" si="5"/>
        <v>4.9648219615304939E-2</v>
      </c>
      <c r="P33" s="67">
        <v>2604</v>
      </c>
      <c r="Q33" s="67">
        <v>213</v>
      </c>
      <c r="R33" s="68">
        <f t="shared" si="41"/>
        <v>0.22816086918426357</v>
      </c>
      <c r="S33" s="69">
        <f t="shared" si="7"/>
        <v>2.4289232146854713E-2</v>
      </c>
      <c r="T33" s="26">
        <v>3746</v>
      </c>
      <c r="U33" s="26">
        <v>241</v>
      </c>
      <c r="V33" s="24">
        <f t="shared" si="42"/>
        <v>0.28676414299931102</v>
      </c>
      <c r="W33" s="25">
        <f t="shared" si="9"/>
        <v>4.3586521455831702E-2</v>
      </c>
      <c r="X33" s="67">
        <v>299</v>
      </c>
      <c r="Y33" s="80">
        <v>166</v>
      </c>
      <c r="Z33" s="68">
        <f t="shared" si="43"/>
        <v>8.1738655002733737E-2</v>
      </c>
      <c r="AA33" s="81">
        <f t="shared" si="11"/>
        <v>5.5164016087967237E-3</v>
      </c>
      <c r="AB33" s="27">
        <f t="shared" si="44"/>
        <v>32059</v>
      </c>
      <c r="AC33" s="28">
        <v>280</v>
      </c>
      <c r="AD33" s="24">
        <f t="shared" si="45"/>
        <v>0.26878898651821048</v>
      </c>
      <c r="AE33" s="25">
        <f t="shared" si="14"/>
        <v>4.3043481179637626E-2</v>
      </c>
    </row>
    <row r="34" spans="1:31" s="21" customFormat="1" ht="15.75" thickBot="1" x14ac:dyDescent="0.3">
      <c r="A34" s="90">
        <v>30</v>
      </c>
      <c r="B34" s="29">
        <v>17</v>
      </c>
      <c r="C34" s="56" t="s">
        <v>7</v>
      </c>
      <c r="D34" s="2">
        <f>SUM(D29:D33)</f>
        <v>45894</v>
      </c>
      <c r="E34" s="15">
        <v>172</v>
      </c>
      <c r="F34" s="30">
        <f>SUM(F29:F33)</f>
        <v>0.99999999999999989</v>
      </c>
      <c r="G34" s="31">
        <f t="shared" si="1"/>
        <v>0.21813359696569293</v>
      </c>
      <c r="H34" s="70">
        <v>27143</v>
      </c>
      <c r="I34" s="70">
        <v>172</v>
      </c>
      <c r="J34" s="76">
        <f>SUM(J29:J33)</f>
        <v>1</v>
      </c>
      <c r="K34" s="72">
        <f t="shared" si="3"/>
        <v>0.1731953368768305</v>
      </c>
      <c r="L34" s="3">
        <v>18099</v>
      </c>
      <c r="M34" s="3">
        <v>149</v>
      </c>
      <c r="N34" s="30">
        <f>SUM(N29:N33)</f>
        <v>0.999944748328637</v>
      </c>
      <c r="O34" s="31">
        <f t="shared" si="5"/>
        <v>0.13886310103807822</v>
      </c>
      <c r="P34" s="70">
        <v>11413</v>
      </c>
      <c r="Q34" s="70">
        <v>131</v>
      </c>
      <c r="R34" s="76">
        <f>SUM(R29:R33)</f>
        <v>1</v>
      </c>
      <c r="S34" s="72">
        <f t="shared" si="7"/>
        <v>0.1064566077158421</v>
      </c>
      <c r="T34" s="3">
        <v>13063</v>
      </c>
      <c r="U34" s="3">
        <v>139</v>
      </c>
      <c r="V34" s="30">
        <f>SUM(V29:V33)</f>
        <v>1</v>
      </c>
      <c r="W34" s="31">
        <f t="shared" si="9"/>
        <v>0.15199432188401751</v>
      </c>
      <c r="X34" s="70">
        <v>3658</v>
      </c>
      <c r="Y34" s="82">
        <v>130</v>
      </c>
      <c r="Z34" s="76">
        <f>SUM(Z29:Z33)</f>
        <v>1</v>
      </c>
      <c r="AA34" s="83">
        <f t="shared" si="11"/>
        <v>6.7488284565145204E-2</v>
      </c>
      <c r="AB34" s="2">
        <v>119272</v>
      </c>
      <c r="AC34" s="14">
        <v>158</v>
      </c>
      <c r="AD34" s="30">
        <f>SUM(AD29:AD33)</f>
        <v>0.99997484740760623</v>
      </c>
      <c r="AE34" s="31">
        <f>AB34/AB$47</f>
        <v>0.16013855975725189</v>
      </c>
    </row>
    <row r="35" spans="1:31" x14ac:dyDescent="0.25">
      <c r="A35" s="90">
        <v>31</v>
      </c>
      <c r="B35" s="9">
        <v>20</v>
      </c>
      <c r="C35" s="57">
        <v>1</v>
      </c>
      <c r="D35" s="62">
        <v>337</v>
      </c>
      <c r="E35" s="6">
        <v>80</v>
      </c>
      <c r="F35" s="17">
        <f>D35/D$40</f>
        <v>1.5175395145674788E-2</v>
      </c>
      <c r="G35" s="20">
        <f t="shared" si="1"/>
        <v>1.6017567040885197E-3</v>
      </c>
      <c r="H35" s="73">
        <v>1</v>
      </c>
      <c r="I35" s="73">
        <v>1</v>
      </c>
      <c r="J35" s="74">
        <f>H35/H$40</f>
        <v>7.6097709458945286E-5</v>
      </c>
      <c r="K35" s="75">
        <f t="shared" si="3"/>
        <v>6.3808472488977086E-6</v>
      </c>
      <c r="L35" s="1">
        <v>0</v>
      </c>
      <c r="M35" s="1">
        <v>0</v>
      </c>
      <c r="N35" s="17">
        <f>L35/L$40</f>
        <v>0</v>
      </c>
      <c r="O35" s="20">
        <f t="shared" si="5"/>
        <v>0</v>
      </c>
      <c r="P35" s="73">
        <v>48</v>
      </c>
      <c r="Q35" s="73">
        <v>12</v>
      </c>
      <c r="R35" s="74">
        <f>P35/P$40</f>
        <v>3.5023713973002554E-3</v>
      </c>
      <c r="S35" s="75">
        <f t="shared" si="7"/>
        <v>4.4772778150884264E-4</v>
      </c>
      <c r="T35" s="1" t="s">
        <v>9</v>
      </c>
      <c r="U35" s="1" t="s">
        <v>9</v>
      </c>
      <c r="V35" s="1" t="s">
        <v>9</v>
      </c>
      <c r="W35" s="1" t="s">
        <v>9</v>
      </c>
      <c r="X35" s="73" t="s">
        <v>9</v>
      </c>
      <c r="Y35" s="84" t="s">
        <v>9</v>
      </c>
      <c r="Z35" s="84" t="s">
        <v>9</v>
      </c>
      <c r="AA35" s="84" t="s">
        <v>9</v>
      </c>
      <c r="AB35" s="5">
        <f t="shared" ref="AB35:AB39" si="46">SUM(D35,H35,L35,P35,T35,X35)</f>
        <v>386</v>
      </c>
      <c r="AC35" s="12">
        <v>38</v>
      </c>
      <c r="AD35" s="17">
        <f>AB35/AB$40</f>
        <v>6.2588166620725439E-3</v>
      </c>
      <c r="AE35" s="20">
        <f t="shared" si="14"/>
        <v>5.1825645638791361E-4</v>
      </c>
    </row>
    <row r="36" spans="1:31" x14ac:dyDescent="0.25">
      <c r="A36" s="90">
        <v>32</v>
      </c>
      <c r="B36" s="10">
        <v>20</v>
      </c>
      <c r="C36" s="54">
        <v>2</v>
      </c>
      <c r="D36" s="60">
        <v>532</v>
      </c>
      <c r="E36" s="7">
        <v>26</v>
      </c>
      <c r="F36" s="18">
        <f t="shared" ref="F36:F39" si="47">D36/D$40</f>
        <v>2.3956410140946547E-2</v>
      </c>
      <c r="G36" s="19">
        <f t="shared" si="1"/>
        <v>2.5285892183237167E-3</v>
      </c>
      <c r="H36" s="64">
        <v>193</v>
      </c>
      <c r="I36" s="64">
        <v>22</v>
      </c>
      <c r="J36" s="65">
        <f t="shared" ref="J36:J39" si="48">H36/H$40</f>
        <v>1.4686857925576439E-2</v>
      </c>
      <c r="K36" s="66">
        <f t="shared" si="3"/>
        <v>1.2315035190372577E-3</v>
      </c>
      <c r="L36" s="4">
        <v>173</v>
      </c>
      <c r="M36" s="4">
        <v>48</v>
      </c>
      <c r="N36" s="18">
        <f t="shared" ref="N36:N39" si="49">L36/L$40</f>
        <v>1.6995775616465272E-2</v>
      </c>
      <c r="O36" s="19">
        <f t="shared" si="5"/>
        <v>1.3273283871809234E-3</v>
      </c>
      <c r="P36" s="64">
        <v>55</v>
      </c>
      <c r="Q36" s="64">
        <v>9</v>
      </c>
      <c r="R36" s="65">
        <f t="shared" ref="R36:R39" si="50">P36/P$40</f>
        <v>4.0131338927398763E-3</v>
      </c>
      <c r="S36" s="66">
        <f t="shared" si="7"/>
        <v>5.130214163122155E-4</v>
      </c>
      <c r="T36" s="4">
        <v>25</v>
      </c>
      <c r="U36" s="4">
        <v>14</v>
      </c>
      <c r="V36" s="18">
        <f t="shared" ref="V36:V39" si="51">T36/T$40</f>
        <v>1.1961722488038277E-2</v>
      </c>
      <c r="W36" s="19">
        <f t="shared" si="9"/>
        <v>2.9088708926742996E-4</v>
      </c>
      <c r="X36" s="64" t="s">
        <v>9</v>
      </c>
      <c r="Y36" s="78" t="s">
        <v>9</v>
      </c>
      <c r="Z36" s="78" t="s">
        <v>9</v>
      </c>
      <c r="AA36" s="78" t="s">
        <v>9</v>
      </c>
      <c r="AB36" s="5">
        <f t="shared" si="46"/>
        <v>978</v>
      </c>
      <c r="AC36" s="13">
        <v>24</v>
      </c>
      <c r="AD36" s="18">
        <f t="shared" ref="AD36:AD39" si="52">AB36/AB$40</f>
        <v>1.5857830817375514E-2</v>
      </c>
      <c r="AE36" s="19">
        <f>AB36/AB$47</f>
        <v>1.3130953739569418E-3</v>
      </c>
    </row>
    <row r="37" spans="1:31" x14ac:dyDescent="0.25">
      <c r="A37" s="90">
        <v>33</v>
      </c>
      <c r="B37" s="10">
        <v>20</v>
      </c>
      <c r="C37" s="54">
        <v>3</v>
      </c>
      <c r="D37" s="60">
        <v>5123</v>
      </c>
      <c r="E37" s="7">
        <v>144</v>
      </c>
      <c r="F37" s="18">
        <f t="shared" si="47"/>
        <v>0.23069302472193454</v>
      </c>
      <c r="G37" s="19">
        <f t="shared" si="1"/>
        <v>2.4349553694496991E-2</v>
      </c>
      <c r="H37" s="64">
        <v>3342</v>
      </c>
      <c r="I37" s="64">
        <v>153</v>
      </c>
      <c r="J37" s="65">
        <f t="shared" si="48"/>
        <v>0.25431854501179513</v>
      </c>
      <c r="K37" s="66">
        <f t="shared" si="3"/>
        <v>2.1324791505816142E-2</v>
      </c>
      <c r="L37" s="4">
        <v>2504</v>
      </c>
      <c r="M37" s="4">
        <v>139</v>
      </c>
      <c r="N37" s="18">
        <f t="shared" si="49"/>
        <v>0.24599665978976323</v>
      </c>
      <c r="O37" s="19">
        <f t="shared" si="5"/>
        <v>1.9211735731219839E-2</v>
      </c>
      <c r="P37" s="64">
        <v>4728</v>
      </c>
      <c r="Q37" s="64">
        <v>173</v>
      </c>
      <c r="R37" s="65">
        <f t="shared" si="50"/>
        <v>0.34498358263407514</v>
      </c>
      <c r="S37" s="66">
        <f t="shared" si="7"/>
        <v>4.4101186478620998E-2</v>
      </c>
      <c r="T37" s="4">
        <v>427</v>
      </c>
      <c r="U37" s="4">
        <v>95</v>
      </c>
      <c r="V37" s="18">
        <f t="shared" si="51"/>
        <v>0.20430622009569377</v>
      </c>
      <c r="W37" s="19">
        <f>T37/T$47</f>
        <v>4.9683514846877034E-3</v>
      </c>
      <c r="X37" s="64">
        <v>351</v>
      </c>
      <c r="Y37" s="78">
        <v>282</v>
      </c>
      <c r="Z37" s="65">
        <f t="shared" ref="Z37" si="53">X37/X$40</f>
        <v>1</v>
      </c>
      <c r="AA37" s="79">
        <f t="shared" si="11"/>
        <v>6.4757758016309357E-3</v>
      </c>
      <c r="AB37" s="5">
        <f t="shared" si="46"/>
        <v>16475</v>
      </c>
      <c r="AC37" s="13">
        <v>153</v>
      </c>
      <c r="AD37" s="18">
        <f t="shared" si="52"/>
        <v>0.26713472670374394</v>
      </c>
      <c r="AE37" s="19">
        <f t="shared" si="14"/>
        <v>2.211988372795564E-2</v>
      </c>
    </row>
    <row r="38" spans="1:31" x14ac:dyDescent="0.25">
      <c r="A38" s="90">
        <v>34</v>
      </c>
      <c r="B38" s="10">
        <v>20</v>
      </c>
      <c r="C38" s="54">
        <v>4</v>
      </c>
      <c r="D38" s="60">
        <v>11860</v>
      </c>
      <c r="E38" s="7">
        <v>269</v>
      </c>
      <c r="F38" s="18">
        <f t="shared" si="47"/>
        <v>0.53406583509704142</v>
      </c>
      <c r="G38" s="19">
        <f t="shared" si="1"/>
        <v>5.6370428814509918E-2</v>
      </c>
      <c r="H38" s="64">
        <v>6159</v>
      </c>
      <c r="I38" s="64">
        <v>248</v>
      </c>
      <c r="J38" s="65">
        <f t="shared" si="48"/>
        <v>0.46868579255764403</v>
      </c>
      <c r="K38" s="66">
        <f t="shared" si="3"/>
        <v>3.9299638205960989E-2</v>
      </c>
      <c r="L38" s="4">
        <v>4615</v>
      </c>
      <c r="M38" s="4">
        <v>284</v>
      </c>
      <c r="N38" s="18">
        <f t="shared" si="49"/>
        <v>0.45338441890166026</v>
      </c>
      <c r="O38" s="19">
        <f t="shared" si="5"/>
        <v>3.5408211022196309E-2</v>
      </c>
      <c r="P38" s="64">
        <v>6416</v>
      </c>
      <c r="Q38" s="64">
        <v>337</v>
      </c>
      <c r="R38" s="65">
        <f t="shared" si="50"/>
        <v>0.46815031010580083</v>
      </c>
      <c r="S38" s="66">
        <f t="shared" si="7"/>
        <v>5.9846280128348632E-2</v>
      </c>
      <c r="T38" s="4">
        <v>1496</v>
      </c>
      <c r="U38" s="4">
        <v>284</v>
      </c>
      <c r="V38" s="18">
        <f t="shared" si="51"/>
        <v>0.71578947368421053</v>
      </c>
      <c r="W38" s="19">
        <f t="shared" si="9"/>
        <v>1.7406683421763009E-2</v>
      </c>
      <c r="X38" s="64" t="s">
        <v>9</v>
      </c>
      <c r="Y38" s="78" t="s">
        <v>9</v>
      </c>
      <c r="Z38" s="78" t="s">
        <v>9</v>
      </c>
      <c r="AA38" s="78" t="s">
        <v>9</v>
      </c>
      <c r="AB38" s="5">
        <f t="shared" si="46"/>
        <v>30546</v>
      </c>
      <c r="AC38" s="13">
        <v>280</v>
      </c>
      <c r="AD38" s="18">
        <f t="shared" si="52"/>
        <v>0.49528967295250759</v>
      </c>
      <c r="AE38" s="19">
        <f t="shared" si="14"/>
        <v>4.1012076986593808E-2</v>
      </c>
    </row>
    <row r="39" spans="1:31" ht="15.75" thickBot="1" x14ac:dyDescent="0.3">
      <c r="A39" s="90">
        <v>35</v>
      </c>
      <c r="B39" s="22">
        <v>20</v>
      </c>
      <c r="C39" s="55">
        <v>5</v>
      </c>
      <c r="D39" s="61">
        <v>4355</v>
      </c>
      <c r="E39" s="23">
        <v>411</v>
      </c>
      <c r="F39" s="24">
        <f t="shared" si="47"/>
        <v>0.19610933489440266</v>
      </c>
      <c r="G39" s="25">
        <f t="shared" si="1"/>
        <v>2.0699259484586063E-2</v>
      </c>
      <c r="H39" s="67">
        <v>3446</v>
      </c>
      <c r="I39" s="67">
        <v>235</v>
      </c>
      <c r="J39" s="68">
        <f t="shared" si="48"/>
        <v>0.26223270679552546</v>
      </c>
      <c r="K39" s="69">
        <f t="shared" si="3"/>
        <v>2.1988399619701504E-2</v>
      </c>
      <c r="L39" s="26">
        <v>2886</v>
      </c>
      <c r="M39" s="26">
        <v>246</v>
      </c>
      <c r="N39" s="24">
        <f t="shared" si="49"/>
        <v>0.28352490421455939</v>
      </c>
      <c r="O39" s="25">
        <f t="shared" si="5"/>
        <v>2.2142599568810085E-2</v>
      </c>
      <c r="P39" s="67">
        <v>2458</v>
      </c>
      <c r="Q39" s="67">
        <v>395</v>
      </c>
      <c r="R39" s="68">
        <f t="shared" si="50"/>
        <v>0.1793506019700839</v>
      </c>
      <c r="S39" s="69">
        <f t="shared" si="7"/>
        <v>2.2927393478098648E-2</v>
      </c>
      <c r="T39" s="26">
        <v>143</v>
      </c>
      <c r="U39" s="26">
        <v>177</v>
      </c>
      <c r="V39" s="24">
        <f t="shared" si="51"/>
        <v>6.8421052631578952E-2</v>
      </c>
      <c r="W39" s="25">
        <f t="shared" si="9"/>
        <v>1.6638741506096993E-3</v>
      </c>
      <c r="X39" s="67" t="s">
        <v>9</v>
      </c>
      <c r="Y39" s="80" t="s">
        <v>9</v>
      </c>
      <c r="Z39" s="80" t="s">
        <v>9</v>
      </c>
      <c r="AA39" s="80" t="s">
        <v>9</v>
      </c>
      <c r="AB39" s="27">
        <f t="shared" si="46"/>
        <v>13288</v>
      </c>
      <c r="AC39" s="28">
        <v>301</v>
      </c>
      <c r="AD39" s="24">
        <f t="shared" si="52"/>
        <v>0.21545895286430042</v>
      </c>
      <c r="AE39" s="25">
        <f t="shared" si="14"/>
        <v>1.7840911379488591E-2</v>
      </c>
    </row>
    <row r="40" spans="1:31" s="21" customFormat="1" ht="15.75" thickBot="1" x14ac:dyDescent="0.3">
      <c r="A40" s="90">
        <v>36</v>
      </c>
      <c r="B40" s="29">
        <v>20</v>
      </c>
      <c r="C40" s="56" t="s">
        <v>7</v>
      </c>
      <c r="D40" s="2">
        <f>SUM(D35:D39)</f>
        <v>22207</v>
      </c>
      <c r="E40" s="15">
        <v>193</v>
      </c>
      <c r="F40" s="30">
        <f>SUM(F35:F39)</f>
        <v>0.99999999999999989</v>
      </c>
      <c r="G40" s="31">
        <f t="shared" si="1"/>
        <v>0.1055495879160052</v>
      </c>
      <c r="H40" s="70">
        <v>13141</v>
      </c>
      <c r="I40" s="70">
        <v>183</v>
      </c>
      <c r="J40" s="76">
        <f>SUM(J35:J39)</f>
        <v>1</v>
      </c>
      <c r="K40" s="72">
        <f t="shared" si="3"/>
        <v>8.3850713697764784E-2</v>
      </c>
      <c r="L40" s="3">
        <v>10179</v>
      </c>
      <c r="M40" s="3">
        <v>201</v>
      </c>
      <c r="N40" s="30">
        <f>SUM(N35:N39)</f>
        <v>0.99990175852244811</v>
      </c>
      <c r="O40" s="31">
        <f t="shared" si="5"/>
        <v>7.8097547127830166E-2</v>
      </c>
      <c r="P40" s="70">
        <v>13705</v>
      </c>
      <c r="Q40" s="70">
        <v>218</v>
      </c>
      <c r="R40" s="76">
        <f>SUM(R35:R39)</f>
        <v>1</v>
      </c>
      <c r="S40" s="72">
        <f t="shared" si="7"/>
        <v>0.12783560928288934</v>
      </c>
      <c r="T40" s="3">
        <v>2090</v>
      </c>
      <c r="U40" s="3">
        <v>178</v>
      </c>
      <c r="V40" s="30">
        <f>SUM(V35:V39)</f>
        <v>1.0004784688995216</v>
      </c>
      <c r="W40" s="31">
        <f t="shared" si="9"/>
        <v>2.4318160662757143E-2</v>
      </c>
      <c r="X40" s="70">
        <v>351</v>
      </c>
      <c r="Y40" s="82">
        <v>282</v>
      </c>
      <c r="Z40" s="76">
        <f>SUM(Z35:Z39)</f>
        <v>1</v>
      </c>
      <c r="AA40" s="83">
        <f t="shared" si="11"/>
        <v>6.4757758016309357E-3</v>
      </c>
      <c r="AB40" s="2">
        <v>61673</v>
      </c>
      <c r="AC40" s="14">
        <v>197</v>
      </c>
      <c r="AD40" s="30">
        <f>SUM(AD35:AD39)</f>
        <v>1</v>
      </c>
      <c r="AE40" s="31">
        <f t="shared" si="14"/>
        <v>8.2804223924382886E-2</v>
      </c>
    </row>
    <row r="41" spans="1:31" x14ac:dyDescent="0.25">
      <c r="A41" s="90">
        <v>37</v>
      </c>
      <c r="B41" s="9" t="s">
        <v>10</v>
      </c>
      <c r="C41" s="57">
        <v>1</v>
      </c>
      <c r="D41" s="62" t="s">
        <v>9</v>
      </c>
      <c r="E41" s="6" t="s">
        <v>9</v>
      </c>
      <c r="F41" s="6" t="s">
        <v>9</v>
      </c>
      <c r="G41" s="6" t="s">
        <v>9</v>
      </c>
      <c r="H41" s="73">
        <v>1</v>
      </c>
      <c r="I41" s="73">
        <v>2</v>
      </c>
      <c r="J41" s="74">
        <f>H41/H$46</f>
        <v>1.6708437761069341E-4</v>
      </c>
      <c r="K41" s="75">
        <f t="shared" si="3"/>
        <v>6.3808472488977086E-6</v>
      </c>
      <c r="L41" s="1">
        <v>22</v>
      </c>
      <c r="M41" s="1">
        <v>8</v>
      </c>
      <c r="N41" s="17">
        <f>L41/L$46</f>
        <v>6.2821245002855509E-3</v>
      </c>
      <c r="O41" s="20">
        <f t="shared" si="5"/>
        <v>1.6879320530624459E-4</v>
      </c>
      <c r="P41" s="73">
        <v>102</v>
      </c>
      <c r="Q41" s="73">
        <v>44</v>
      </c>
      <c r="R41" s="74">
        <f>P41/P$46</f>
        <v>6.6358727473814329E-3</v>
      </c>
      <c r="S41" s="75">
        <f t="shared" si="7"/>
        <v>9.5142153570629056E-4</v>
      </c>
      <c r="T41" s="1">
        <v>14</v>
      </c>
      <c r="U41" s="1">
        <v>16</v>
      </c>
      <c r="V41" s="17">
        <f>T41/T$46</f>
        <v>6.8627450980392163E-2</v>
      </c>
      <c r="W41" s="20">
        <f t="shared" si="9"/>
        <v>1.6289676998976077E-4</v>
      </c>
      <c r="X41" s="73" t="s">
        <v>9</v>
      </c>
      <c r="Y41" s="84" t="s">
        <v>9</v>
      </c>
      <c r="Z41" s="84" t="s">
        <v>9</v>
      </c>
      <c r="AA41" s="84" t="s">
        <v>9</v>
      </c>
      <c r="AB41" s="5">
        <f t="shared" ref="AB41:AB45" si="54">SUM(D41,H41,L41,P41,T41,X41)</f>
        <v>139</v>
      </c>
      <c r="AC41" s="12">
        <v>22</v>
      </c>
      <c r="AD41" s="17">
        <f>AB41/AB$46</f>
        <v>4.251544625925246E-3</v>
      </c>
      <c r="AE41" s="20">
        <f t="shared" si="14"/>
        <v>1.8662602963191708E-4</v>
      </c>
    </row>
    <row r="42" spans="1:31" x14ac:dyDescent="0.25">
      <c r="A42" s="90">
        <v>38</v>
      </c>
      <c r="B42" s="10" t="s">
        <v>10</v>
      </c>
      <c r="C42" s="54">
        <v>2</v>
      </c>
      <c r="D42" s="60">
        <v>147</v>
      </c>
      <c r="E42" s="7">
        <v>43</v>
      </c>
      <c r="F42" s="18">
        <f t="shared" ref="F42:F45" si="55">D42/D$46</f>
        <v>1.9255960178150379E-2</v>
      </c>
      <c r="G42" s="19">
        <f t="shared" si="1"/>
        <v>6.9868912611576372E-4</v>
      </c>
      <c r="H42" s="64">
        <v>53</v>
      </c>
      <c r="I42" s="64">
        <v>16</v>
      </c>
      <c r="J42" s="65">
        <f t="shared" ref="J42:J45" si="56">H42/H$46</f>
        <v>8.8554720133667501E-3</v>
      </c>
      <c r="K42" s="66">
        <f t="shared" si="3"/>
        <v>3.3818490419157854E-4</v>
      </c>
      <c r="L42" s="4" t="s">
        <v>9</v>
      </c>
      <c r="M42" s="4" t="s">
        <v>9</v>
      </c>
      <c r="N42" s="4" t="s">
        <v>9</v>
      </c>
      <c r="O42" s="4" t="s">
        <v>9</v>
      </c>
      <c r="P42" s="64">
        <v>51</v>
      </c>
      <c r="Q42" s="64">
        <v>13</v>
      </c>
      <c r="R42" s="65">
        <f t="shared" ref="R42:R45" si="57">P42/P$46</f>
        <v>3.3179363736907165E-3</v>
      </c>
      <c r="S42" s="66">
        <f t="shared" si="7"/>
        <v>4.7571076785314528E-4</v>
      </c>
      <c r="T42" s="4" t="s">
        <v>9</v>
      </c>
      <c r="U42" s="4" t="s">
        <v>9</v>
      </c>
      <c r="V42" s="4" t="s">
        <v>9</v>
      </c>
      <c r="W42" s="4" t="s">
        <v>9</v>
      </c>
      <c r="X42" s="64" t="s">
        <v>9</v>
      </c>
      <c r="Y42" s="78" t="s">
        <v>9</v>
      </c>
      <c r="Z42" s="78" t="s">
        <v>9</v>
      </c>
      <c r="AA42" s="78" t="s">
        <v>9</v>
      </c>
      <c r="AB42" s="5">
        <f t="shared" si="54"/>
        <v>251</v>
      </c>
      <c r="AC42" s="13">
        <v>23</v>
      </c>
      <c r="AD42" s="18">
        <f t="shared" ref="AD42:AD45" si="58">AB42/AB$46</f>
        <v>7.6772496482535018E-3</v>
      </c>
      <c r="AE42" s="19">
        <f t="shared" si="14"/>
        <v>3.3700095998281428E-4</v>
      </c>
    </row>
    <row r="43" spans="1:31" x14ac:dyDescent="0.25">
      <c r="A43" s="90">
        <v>39</v>
      </c>
      <c r="B43" s="10" t="s">
        <v>10</v>
      </c>
      <c r="C43" s="54">
        <v>3</v>
      </c>
      <c r="D43" s="60">
        <v>1038</v>
      </c>
      <c r="E43" s="7">
        <v>156</v>
      </c>
      <c r="F43" s="18">
        <f t="shared" si="55"/>
        <v>0.13597065758449045</v>
      </c>
      <c r="G43" s="19">
        <f t="shared" si="1"/>
        <v>4.9336007680827404E-3</v>
      </c>
      <c r="H43" s="64">
        <v>902</v>
      </c>
      <c r="I43" s="64">
        <v>139</v>
      </c>
      <c r="J43" s="65">
        <f t="shared" si="56"/>
        <v>0.15071010860484546</v>
      </c>
      <c r="K43" s="66">
        <f t="shared" si="3"/>
        <v>5.7555242185057332E-3</v>
      </c>
      <c r="L43" s="4">
        <v>576</v>
      </c>
      <c r="M43" s="4">
        <v>160</v>
      </c>
      <c r="N43" s="18">
        <f t="shared" ref="N43:N45" si="59">L43/L$46</f>
        <v>0.1644774414620217</v>
      </c>
      <c r="O43" s="19">
        <f t="shared" si="5"/>
        <v>4.4193130116544034E-3</v>
      </c>
      <c r="P43" s="64">
        <v>2657</v>
      </c>
      <c r="Q43" s="64">
        <v>174</v>
      </c>
      <c r="R43" s="65">
        <f t="shared" si="57"/>
        <v>0.17285797931169083</v>
      </c>
      <c r="S43" s="66">
        <f t="shared" si="7"/>
        <v>2.4783598238937391E-2</v>
      </c>
      <c r="T43" s="4">
        <v>189</v>
      </c>
      <c r="U43" s="4">
        <v>210</v>
      </c>
      <c r="V43" s="18">
        <f>T43/T$46</f>
        <v>0.92647058823529416</v>
      </c>
      <c r="W43" s="19">
        <f t="shared" si="9"/>
        <v>2.1991063948617706E-3</v>
      </c>
      <c r="X43" s="64" t="s">
        <v>9</v>
      </c>
      <c r="Y43" s="78" t="s">
        <v>9</v>
      </c>
      <c r="Z43" s="78" t="s">
        <v>9</v>
      </c>
      <c r="AA43" s="78" t="s">
        <v>9</v>
      </c>
      <c r="AB43" s="5">
        <f t="shared" si="54"/>
        <v>5362</v>
      </c>
      <c r="AC43" s="13">
        <v>163</v>
      </c>
      <c r="AD43" s="18">
        <f t="shared" si="58"/>
        <v>0.16400562794396525</v>
      </c>
      <c r="AE43" s="19">
        <f t="shared" si="14"/>
        <v>7.1991997905492041E-3</v>
      </c>
    </row>
    <row r="44" spans="1:31" x14ac:dyDescent="0.25">
      <c r="A44" s="90">
        <v>40</v>
      </c>
      <c r="B44" s="10" t="s">
        <v>10</v>
      </c>
      <c r="C44" s="54">
        <v>4</v>
      </c>
      <c r="D44" s="60">
        <v>4769</v>
      </c>
      <c r="E44" s="7">
        <v>298</v>
      </c>
      <c r="F44" s="18">
        <f t="shared" si="55"/>
        <v>0.62470526591564057</v>
      </c>
      <c r="G44" s="19">
        <f t="shared" si="1"/>
        <v>2.2666996207116173E-2</v>
      </c>
      <c r="H44" s="64">
        <v>4499</v>
      </c>
      <c r="I44" s="64">
        <v>322</v>
      </c>
      <c r="J44" s="65">
        <f t="shared" si="56"/>
        <v>0.75171261487050955</v>
      </c>
      <c r="K44" s="66">
        <f t="shared" si="3"/>
        <v>2.8707431772790792E-2</v>
      </c>
      <c r="L44" s="4">
        <v>1566</v>
      </c>
      <c r="M44" s="4">
        <v>347</v>
      </c>
      <c r="N44" s="18">
        <f t="shared" si="59"/>
        <v>0.44717304397487151</v>
      </c>
      <c r="O44" s="19">
        <f t="shared" si="5"/>
        <v>1.201500725043541E-2</v>
      </c>
      <c r="P44" s="64">
        <v>9965</v>
      </c>
      <c r="Q44" s="64">
        <v>503</v>
      </c>
      <c r="R44" s="65">
        <f t="shared" si="57"/>
        <v>0.6482987443887841</v>
      </c>
      <c r="S44" s="66">
        <f t="shared" si="7"/>
        <v>9.2950152973658676E-2</v>
      </c>
      <c r="T44" s="4" t="s">
        <v>9</v>
      </c>
      <c r="U44" s="4" t="s">
        <v>9</v>
      </c>
      <c r="V44" s="4" t="s">
        <v>9</v>
      </c>
      <c r="W44" s="4" t="s">
        <v>9</v>
      </c>
      <c r="X44" s="64" t="s">
        <v>9</v>
      </c>
      <c r="Y44" s="78" t="s">
        <v>9</v>
      </c>
      <c r="Z44" s="78" t="s">
        <v>9</v>
      </c>
      <c r="AA44" s="78" t="s">
        <v>9</v>
      </c>
      <c r="AB44" s="5">
        <f t="shared" si="54"/>
        <v>20799</v>
      </c>
      <c r="AC44" s="13">
        <v>388</v>
      </c>
      <c r="AD44" s="18">
        <f t="shared" si="58"/>
        <v>0.63617177463754815</v>
      </c>
      <c r="AE44" s="19">
        <f t="shared" si="14"/>
        <v>2.7925430146145635E-2</v>
      </c>
    </row>
    <row r="45" spans="1:31" ht="15.75" thickBot="1" x14ac:dyDescent="0.3">
      <c r="A45" s="90">
        <v>41</v>
      </c>
      <c r="B45" s="22" t="s">
        <v>10</v>
      </c>
      <c r="C45" s="55">
        <v>5</v>
      </c>
      <c r="D45" s="61">
        <v>1680</v>
      </c>
      <c r="E45" s="23">
        <v>285</v>
      </c>
      <c r="F45" s="24">
        <f t="shared" si="55"/>
        <v>0.22006811632171863</v>
      </c>
      <c r="G45" s="25">
        <f t="shared" si="1"/>
        <v>7.9850185841801573E-3</v>
      </c>
      <c r="H45" s="67">
        <v>530</v>
      </c>
      <c r="I45" s="67">
        <v>346</v>
      </c>
      <c r="J45" s="68">
        <f t="shared" si="56"/>
        <v>8.8554720133667497E-2</v>
      </c>
      <c r="K45" s="69">
        <f t="shared" si="3"/>
        <v>3.3818490419157857E-3</v>
      </c>
      <c r="L45" s="26">
        <v>1338</v>
      </c>
      <c r="M45" s="26">
        <v>297</v>
      </c>
      <c r="N45" s="24">
        <f t="shared" si="59"/>
        <v>0.38206739006282125</v>
      </c>
      <c r="O45" s="25">
        <f t="shared" si="5"/>
        <v>1.0265695849988874E-2</v>
      </c>
      <c r="P45" s="67">
        <v>2595</v>
      </c>
      <c r="Q45" s="67">
        <v>718</v>
      </c>
      <c r="R45" s="68">
        <f t="shared" si="57"/>
        <v>0.1688244096024982</v>
      </c>
      <c r="S45" s="69">
        <f t="shared" si="7"/>
        <v>2.4205283187821804E-2</v>
      </c>
      <c r="T45" s="26" t="s">
        <v>9</v>
      </c>
      <c r="U45" s="26" t="s">
        <v>9</v>
      </c>
      <c r="V45" s="26" t="s">
        <v>9</v>
      </c>
      <c r="W45" s="26" t="s">
        <v>9</v>
      </c>
      <c r="X45" s="67" t="s">
        <v>9</v>
      </c>
      <c r="Y45" s="80" t="s">
        <v>9</v>
      </c>
      <c r="Z45" s="80" t="s">
        <v>9</v>
      </c>
      <c r="AA45" s="80" t="s">
        <v>9</v>
      </c>
      <c r="AB45" s="27">
        <f t="shared" si="54"/>
        <v>6143</v>
      </c>
      <c r="AC45" s="28">
        <v>408</v>
      </c>
      <c r="AD45" s="24">
        <f t="shared" si="58"/>
        <v>0.18789380314430781</v>
      </c>
      <c r="AE45" s="25">
        <f>AB45/AB$47</f>
        <v>8.2477964030853706E-3</v>
      </c>
    </row>
    <row r="46" spans="1:31" s="21" customFormat="1" ht="15.75" thickBot="1" x14ac:dyDescent="0.3">
      <c r="A46" s="90">
        <v>42</v>
      </c>
      <c r="B46" s="29" t="s">
        <v>10</v>
      </c>
      <c r="C46" s="56" t="s">
        <v>7</v>
      </c>
      <c r="D46" s="2">
        <f>SUM(D41:D45)</f>
        <v>7634</v>
      </c>
      <c r="E46" s="15">
        <v>237</v>
      </c>
      <c r="F46" s="30">
        <f>SUM(F41:F45)</f>
        <v>1</v>
      </c>
      <c r="G46" s="31">
        <f>D46/D$47</f>
        <v>3.6284304685494831E-2</v>
      </c>
      <c r="H46" s="70">
        <v>5985</v>
      </c>
      <c r="I46" s="70">
        <v>226</v>
      </c>
      <c r="J46" s="76">
        <f>SUM(J41:J45)</f>
        <v>0.99999999999999989</v>
      </c>
      <c r="K46" s="72">
        <f t="shared" si="3"/>
        <v>3.8189370784652787E-2</v>
      </c>
      <c r="L46" s="3">
        <v>3502</v>
      </c>
      <c r="M46" s="3">
        <v>229</v>
      </c>
      <c r="N46" s="30">
        <f>SUM(N41:N45)</f>
        <v>1</v>
      </c>
      <c r="O46" s="31">
        <f t="shared" si="5"/>
        <v>2.6868809317384931E-2</v>
      </c>
      <c r="P46" s="70">
        <v>15371</v>
      </c>
      <c r="Q46" s="70">
        <v>342</v>
      </c>
      <c r="R46" s="76">
        <f>SUM(R41:R45)</f>
        <v>0.99993494242404535</v>
      </c>
      <c r="S46" s="72">
        <f t="shared" si="7"/>
        <v>0.14337549436609209</v>
      </c>
      <c r="T46" s="3">
        <v>204</v>
      </c>
      <c r="U46" s="3">
        <v>113</v>
      </c>
      <c r="V46" s="30">
        <f>SUM(V41:V45)</f>
        <v>0.99509803921568629</v>
      </c>
      <c r="W46" s="31">
        <f t="shared" si="9"/>
        <v>2.3736386484222286E-3</v>
      </c>
      <c r="X46" s="70" t="s">
        <v>9</v>
      </c>
      <c r="Y46" s="82" t="s">
        <v>9</v>
      </c>
      <c r="Z46" s="82" t="s">
        <v>9</v>
      </c>
      <c r="AA46" s="82" t="s">
        <v>9</v>
      </c>
      <c r="AB46" s="2">
        <v>32694</v>
      </c>
      <c r="AC46" s="14">
        <v>274</v>
      </c>
      <c r="AD46" s="30">
        <f>SUM(AD41:AD45)</f>
        <v>1</v>
      </c>
      <c r="AE46" s="31">
        <f>AB46/AB$47</f>
        <v>4.3896053329394939E-2</v>
      </c>
    </row>
    <row r="47" spans="1:31" ht="15.75" thickBot="1" x14ac:dyDescent="0.3">
      <c r="A47" s="90">
        <v>43</v>
      </c>
      <c r="B47" s="11" t="s">
        <v>13</v>
      </c>
      <c r="C47" s="58"/>
      <c r="D47" s="2">
        <f>SUM(D46,D40,D34,D28,D22,D16,D10)</f>
        <v>210394</v>
      </c>
      <c r="E47" s="15">
        <v>114</v>
      </c>
      <c r="F47" s="8"/>
      <c r="G47" s="31">
        <f>SUM(G46,G40,G34,G28,G22,G16,G10)</f>
        <v>1</v>
      </c>
      <c r="H47" s="70">
        <v>156719</v>
      </c>
      <c r="I47" s="70">
        <v>109</v>
      </c>
      <c r="J47" s="77"/>
      <c r="K47" s="72">
        <f>SUM(K46,K40,K34,K28,K22,K16,K10)</f>
        <v>0.99998723830550218</v>
      </c>
      <c r="L47" s="3">
        <v>130337</v>
      </c>
      <c r="M47" s="3">
        <v>115</v>
      </c>
      <c r="N47" s="8"/>
      <c r="O47" s="31">
        <f>SUM(O46,O40,O34,O28,O22,O16,O10)</f>
        <v>1</v>
      </c>
      <c r="P47" s="70">
        <v>107208</v>
      </c>
      <c r="Q47" s="70">
        <v>110</v>
      </c>
      <c r="R47" s="77"/>
      <c r="S47" s="72">
        <f>SUM(S46,S40,S34,S28,S22,S16,S10)</f>
        <v>1.0000186553242296</v>
      </c>
      <c r="T47" s="8">
        <v>85944</v>
      </c>
      <c r="U47" s="3">
        <v>83</v>
      </c>
      <c r="V47" s="8"/>
      <c r="W47" s="31">
        <f>SUM(W46,W40,W34,W28,W22,W16,W10)</f>
        <v>1.0000116354835706</v>
      </c>
      <c r="X47" s="70">
        <v>54202</v>
      </c>
      <c r="Y47" s="82">
        <v>52</v>
      </c>
      <c r="Z47" s="77"/>
      <c r="AA47" s="72">
        <f>SUM(AA46,AA40,AA34,AA28,AA22,AA16,AA10)</f>
        <v>0.99998155049629178</v>
      </c>
      <c r="AB47" s="2">
        <v>744805</v>
      </c>
      <c r="AC47" s="14">
        <v>94</v>
      </c>
      <c r="AD47" s="8"/>
      <c r="AE47" s="31">
        <f>SUM(AE46,AE40,AE34,AE28,AE22,AE16,AE10)</f>
        <v>1</v>
      </c>
    </row>
    <row r="48" spans="1:31" x14ac:dyDescent="0.25">
      <c r="A48" s="90">
        <v>44</v>
      </c>
    </row>
    <row r="49" spans="1:2" x14ac:dyDescent="0.25">
      <c r="A49" s="90">
        <v>45</v>
      </c>
      <c r="B49" t="s">
        <v>19</v>
      </c>
    </row>
    <row r="50" spans="1:2" x14ac:dyDescent="0.25">
      <c r="A50" s="90">
        <v>46</v>
      </c>
    </row>
    <row r="51" spans="1:2" x14ac:dyDescent="0.25">
      <c r="A51" s="90">
        <v>47</v>
      </c>
      <c r="B51" t="s">
        <v>20</v>
      </c>
    </row>
    <row r="52" spans="1:2" x14ac:dyDescent="0.25">
      <c r="A52" s="90">
        <v>48</v>
      </c>
      <c r="B52" t="s">
        <v>21</v>
      </c>
    </row>
  </sheetData>
  <autoFilter ref="A4:AE4"/>
  <mergeCells count="10">
    <mergeCell ref="X3:AA3"/>
    <mergeCell ref="T3:W3"/>
    <mergeCell ref="P3:S3"/>
    <mergeCell ref="L3:O3"/>
    <mergeCell ref="H3:K3"/>
    <mergeCell ref="D3:G3"/>
    <mergeCell ref="AB3:AE3"/>
    <mergeCell ref="D2:AE2"/>
    <mergeCell ref="D1:AE1"/>
    <mergeCell ref="B47:C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2018-09-10T13:21:51Z</dcterms:created>
  <dcterms:modified xsi:type="dcterms:W3CDTF">2018-09-18T16:41:48Z</dcterms:modified>
</cp:coreProperties>
</file>