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GrowStock\NFI\"/>
    </mc:Choice>
  </mc:AlternateContent>
  <bookViews>
    <workbookView xWindow="0" yWindow="0" windowWidth="26115" windowHeight="11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2" i="1" s="1"/>
  <c r="D41" i="1"/>
  <c r="D42" i="1" s="1"/>
  <c r="C41" i="1"/>
  <c r="C42" i="1" s="1"/>
  <c r="E40" i="1"/>
  <c r="E39" i="1"/>
  <c r="D39" i="1"/>
  <c r="D40" i="1" s="1"/>
  <c r="C39" i="1"/>
  <c r="C40" i="1" s="1"/>
  <c r="D38" i="1"/>
  <c r="C38" i="1"/>
  <c r="E37" i="1"/>
  <c r="E38" i="1" s="1"/>
  <c r="D37" i="1"/>
  <c r="C37" i="1"/>
  <c r="I7" i="1" l="1"/>
  <c r="J7" i="1" s="1"/>
  <c r="I8" i="1"/>
  <c r="J8" i="1"/>
  <c r="I9" i="1"/>
  <c r="J9" i="1"/>
  <c r="I10" i="1"/>
  <c r="J10" i="1"/>
  <c r="I11" i="1"/>
  <c r="J11" i="1" s="1"/>
  <c r="I12" i="1"/>
  <c r="J12" i="1"/>
  <c r="I13" i="1"/>
  <c r="J13" i="1"/>
  <c r="J6" i="1"/>
  <c r="I6" i="1"/>
  <c r="J22" i="1"/>
  <c r="I22" i="1"/>
  <c r="I14" i="1"/>
  <c r="J29" i="1"/>
  <c r="I29" i="1"/>
  <c r="I28" i="1"/>
  <c r="J28" i="1" s="1"/>
  <c r="I27" i="1"/>
  <c r="J27" i="1" s="1"/>
  <c r="J26" i="1"/>
  <c r="I26" i="1"/>
  <c r="J25" i="1"/>
  <c r="I25" i="1"/>
  <c r="I24" i="1"/>
  <c r="J24" i="1" s="1"/>
  <c r="I23" i="1"/>
  <c r="J23" i="1" s="1"/>
  <c r="J21" i="1"/>
  <c r="I21" i="1"/>
  <c r="I20" i="1"/>
  <c r="J20" i="1" s="1"/>
  <c r="I19" i="1"/>
  <c r="J19" i="1" s="1"/>
  <c r="J18" i="1"/>
  <c r="I18" i="1"/>
  <c r="J17" i="1"/>
  <c r="I17" i="1"/>
  <c r="I16" i="1"/>
  <c r="J16" i="1" s="1"/>
  <c r="I15" i="1"/>
  <c r="J15" i="1" s="1"/>
  <c r="J14" i="1"/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<sst xmlns="http://schemas.openxmlformats.org/spreadsheetml/2006/main" count="95" uniqueCount="41">
  <si>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</si>
  <si>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</si>
  <si>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</si>
  <si>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</si>
  <si>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</si>
  <si>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</si>
  <si>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</si>
  <si>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</si>
  <si>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</si>
  <si>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</si>
  <si>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</si>
  <si>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</si>
  <si>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</si>
  <si>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</si>
  <si>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</si>
  <si>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</si>
  <si>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</si>
  <si>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</si>
  <si>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1000 m3</t>
  </si>
  <si>
    <t>m3/ha</t>
  </si>
  <si>
    <t>Hektaritagavara
Volume per ha</t>
  </si>
  <si>
    <t>Kogutagavara
Total volume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</si>
  <si>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</si>
  <si>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</si>
  <si>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</si>
  <si>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</si>
  <si>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</si>
  <si>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Omandikategooriate
Ownership categories</t>
  </si>
  <si>
    <t>Kokku / Total</t>
  </si>
  <si>
    <t>Riigimetskonnad /
State forest districts</t>
  </si>
  <si>
    <t>Teised valdajad /
Other owners</t>
  </si>
  <si>
    <t xml:space="preserve"> % by Ownership category</t>
  </si>
  <si>
    <t>% of total
'Forest land'</t>
  </si>
  <si>
    <t>Column " % of total 'Forest land' " added</t>
  </si>
  <si>
    <t>Table 1.2.2b</t>
  </si>
  <si>
    <r>
      <t>'Majandatava metsamaa'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tagavara enamuspuuliigiti omandikategooriate järgi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</si>
  <si>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Cited from 'Yearbook Forest 2017', Chapter '1.1 Review of Estonian forest resources' and translated by 'Google Translate': </t>
    </r>
  </si>
  <si>
    <t>"The category managed forest covers all authorized forest land (equivalent to the internationally used terms "managed forest" or "forest available for wood supply"). "</t>
  </si>
  <si>
    <t>"Using the terms above, managed forests can also be defined as the sum of commercial forests and protected forests, or as total forest land minus strictly protected forests."</t>
  </si>
  <si>
    <t>'Majandatava metsamaa' tagavara
'Managed Forest land' Growing stock</t>
  </si>
  <si>
    <t>Distribution of 'Managed Forest land' (FAWS) Growing stock by dominant tree species and ownership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</si>
</sst>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71" formatCode="#,##0.000"/>
  </numFmts>
  <fonts count="11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Border="0" applyAlignment="0"/>
  </cellStyleXfs>
  <cellXfs count="55">
    <xf numFmtId="0" fontId="0" fillId="0" borderId="0" xfId="0"/>
    <xf numFmtId="0" fontId="2" fillId="0" borderId="0" xfId="0" applyFont="1"/>
    <xf numFmtId="0" fontId="6" fillId="0" borderId="0" xfId="2" applyFont="1" applyFill="1" applyProtection="1"/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0" fontId="6" fillId="0" borderId="0" xfId="2" applyFont="1" applyFill="1" applyAlignment="1" applyProtection="1"/>
    <xf numFmtId="165" fontId="1" fillId="0" borderId="14" xfId="1" applyNumberFormat="1" applyFont="1" applyBorder="1" applyAlignment="1">
      <alignment vertical="center" wrapText="1"/>
    </xf>
    <xf numFmtId="165" fontId="1" fillId="0" borderId="23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vertical="center" wrapText="1"/>
    </xf>
    <xf numFmtId="3" fontId="1" fillId="0" borderId="5" xfId="1" applyNumberFormat="1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3" fontId="1" fillId="0" borderId="31" xfId="0" applyNumberFormat="1" applyFont="1" applyBorder="1" applyAlignment="1">
      <alignment vertical="center" wrapText="1"/>
    </xf>
    <xf numFmtId="164" fontId="1" fillId="0" borderId="32" xfId="0" applyNumberFormat="1" applyFont="1" applyBorder="1" applyAlignment="1">
      <alignment vertical="center" wrapText="1"/>
    </xf>
    <xf numFmtId="165" fontId="1" fillId="0" borderId="33" xfId="1" applyNumberFormat="1" applyFont="1" applyBorder="1" applyAlignment="1">
      <alignment vertical="center" wrapText="1"/>
    </xf>
    <xf numFmtId="3" fontId="1" fillId="0" borderId="30" xfId="1" applyNumberFormat="1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3" fontId="4" fillId="0" borderId="34" xfId="0" applyNumberFormat="1" applyFont="1" applyBorder="1" applyAlignment="1">
      <alignment vertical="center" wrapText="1"/>
    </xf>
    <xf numFmtId="164" fontId="4" fillId="0" borderId="25" xfId="0" applyNumberFormat="1" applyFont="1" applyBorder="1" applyAlignment="1">
      <alignment vertical="center" wrapText="1"/>
    </xf>
    <xf numFmtId="165" fontId="4" fillId="0" borderId="35" xfId="1" applyNumberFormat="1" applyFont="1" applyBorder="1" applyAlignment="1">
      <alignment vertical="center" wrapText="1"/>
    </xf>
    <xf numFmtId="3" fontId="4" fillId="0" borderId="22" xfId="1" applyNumberFormat="1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0" fontId="10" fillId="0" borderId="0" xfId="0" applyFont="1"/>
    <xf numFmtId="164" fontId="0" fillId="0" borderId="0" xfId="0" applyNumberFormat="1"/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6" xfId="0" quotePrefix="1" applyFont="1" applyBorder="1" applyAlignment="1">
      <alignment horizontal="center" vertical="center" wrapText="1"/>
    </xf>
    <xf numFmtId="0" fontId="4" fillId="0" borderId="27" xfId="0" quotePrefix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2" fontId="0" fillId="0" borderId="0" xfId="0" applyNumberFormat="1"/>
    <xf numFmtId="171" fontId="0" fillId="0" borderId="0" xfId="0" applyNumberForma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sqref="A1:A2"/>
    </sheetView>
  </sheetViews>
  <sheetFormatPr defaultRowHeight="15" x14ac:dyDescent="0.25"/>
  <cols>
    <col min="1" max="1" width="25.7109375" customWidth="1"/>
    <col min="2" max="2" width="40.7109375" customWidth="1"/>
    <col min="3" max="6" width="18.7109375" customWidth="1"/>
    <col min="7" max="7" width="25.7109375" customWidth="1"/>
    <col min="8" max="8" width="10.7109375" customWidth="1"/>
    <col min="9" max="9" width="17.140625" customWidth="1"/>
    <col min="10" max="12" width="10.7109375" customWidth="1"/>
  </cols>
  <sheetData>
    <row r="1" spans="1:10" ht="17.25" x14ac:dyDescent="0.25">
      <c r="A1" s="35" t="s">
        <v>34</v>
      </c>
      <c r="B1" s="37" t="s">
        <v>35</v>
      </c>
      <c r="C1" s="38"/>
      <c r="D1" s="38"/>
      <c r="E1" s="38"/>
      <c r="F1" s="38"/>
      <c r="G1" s="39"/>
      <c r="H1" s="1"/>
      <c r="I1" s="1"/>
    </row>
    <row r="2" spans="1:10" ht="15.75" customHeight="1" thickBot="1" x14ac:dyDescent="0.3">
      <c r="A2" s="36"/>
      <c r="B2" s="40" t="s">
        <v>40</v>
      </c>
      <c r="C2" s="41"/>
      <c r="D2" s="41"/>
      <c r="E2" s="41"/>
      <c r="F2" s="41"/>
      <c r="G2" s="42"/>
      <c r="H2" s="1"/>
      <c r="I2" s="1"/>
    </row>
    <row r="3" spans="1:10" ht="32.25" customHeight="1" thickBot="1" x14ac:dyDescent="0.3">
      <c r="A3" s="43" t="s">
        <v>1</v>
      </c>
      <c r="B3" s="43" t="s">
        <v>27</v>
      </c>
      <c r="C3" s="49" t="s">
        <v>39</v>
      </c>
      <c r="D3" s="50"/>
      <c r="E3" s="51"/>
      <c r="F3" s="52"/>
      <c r="G3" s="43" t="s">
        <v>1</v>
      </c>
      <c r="H3" s="1"/>
      <c r="I3" s="1"/>
    </row>
    <row r="4" spans="1:10" ht="28.5" customHeight="1" x14ac:dyDescent="0.25">
      <c r="A4" s="44"/>
      <c r="B4" s="44"/>
      <c r="C4" s="46" t="s">
        <v>21</v>
      </c>
      <c r="D4" s="47"/>
      <c r="E4" s="48"/>
      <c r="F4" s="17" t="s">
        <v>20</v>
      </c>
      <c r="G4" s="44"/>
      <c r="H4" s="1"/>
    </row>
    <row r="5" spans="1:10" ht="30.75" thickBot="1" x14ac:dyDescent="0.3">
      <c r="A5" s="45"/>
      <c r="B5" s="45"/>
      <c r="C5" s="10" t="s">
        <v>18</v>
      </c>
      <c r="D5" s="7" t="s">
        <v>31</v>
      </c>
      <c r="E5" s="8" t="s">
        <v>32</v>
      </c>
      <c r="F5" s="18" t="s">
        <v>19</v>
      </c>
      <c r="G5" s="45"/>
      <c r="H5" s="1"/>
    </row>
    <row r="6" spans="1:10" x14ac:dyDescent="0.25">
      <c r="A6" s="3" t="s">
        <v>2</v>
      </c>
      <c r="B6" s="3" t="s">
        <v>28</v>
      </c>
      <c r="C6" s="11">
        <v>142641</v>
      </c>
      <c r="D6" s="13">
        <v>34.5</v>
      </c>
      <c r="E6" s="15">
        <f>C6/C$13</f>
        <v>0.34529495350993344</v>
      </c>
      <c r="F6" s="19">
        <v>243</v>
      </c>
      <c r="G6" s="3" t="s">
        <v>10</v>
      </c>
      <c r="H6" s="1"/>
      <c r="I6" s="53">
        <f>E6*100</f>
        <v>34.529495350993344</v>
      </c>
      <c r="J6" s="34">
        <f>D6-I6</f>
        <v>-2.949535099334355E-2</v>
      </c>
    </row>
    <row r="7" spans="1:10" x14ac:dyDescent="0.25">
      <c r="A7" s="4" t="s">
        <v>3</v>
      </c>
      <c r="B7" s="4" t="s">
        <v>28</v>
      </c>
      <c r="C7" s="12">
        <v>82527</v>
      </c>
      <c r="D7" s="9">
        <v>20</v>
      </c>
      <c r="E7" s="16">
        <f t="shared" ref="E7:E29" si="0">C7/C$13</f>
        <v>0.19977535651260353</v>
      </c>
      <c r="F7" s="20">
        <v>211</v>
      </c>
      <c r="G7" s="4" t="s">
        <v>11</v>
      </c>
      <c r="H7" s="1"/>
      <c r="I7" s="53">
        <f t="shared" ref="I7:I13" si="1">E7*100</f>
        <v>19.977535651260354</v>
      </c>
      <c r="J7" s="34">
        <f t="shared" ref="J7:J13" si="2">D7-I7</f>
        <v>2.2464348739646312E-2</v>
      </c>
    </row>
    <row r="8" spans="1:10" x14ac:dyDescent="0.25">
      <c r="A8" s="4" t="s">
        <v>4</v>
      </c>
      <c r="B8" s="4" t="s">
        <v>28</v>
      </c>
      <c r="C8" s="12">
        <v>108325</v>
      </c>
      <c r="D8" s="9">
        <v>26.2</v>
      </c>
      <c r="E8" s="16">
        <f t="shared" si="0"/>
        <v>0.26222527771793203</v>
      </c>
      <c r="F8" s="20">
        <v>177</v>
      </c>
      <c r="G8" s="4" t="s">
        <v>12</v>
      </c>
      <c r="H8" s="1"/>
      <c r="I8" s="53">
        <f t="shared" si="1"/>
        <v>26.222527771793203</v>
      </c>
      <c r="J8" s="34">
        <f t="shared" si="2"/>
        <v>-2.2527771793203755E-2</v>
      </c>
    </row>
    <row r="9" spans="1:10" x14ac:dyDescent="0.25">
      <c r="A9" s="4" t="s">
        <v>5</v>
      </c>
      <c r="B9" s="4" t="s">
        <v>28</v>
      </c>
      <c r="C9" s="12">
        <v>28427</v>
      </c>
      <c r="D9" s="9">
        <v>6.9</v>
      </c>
      <c r="E9" s="16">
        <f t="shared" si="0"/>
        <v>6.8814013105817251E-2</v>
      </c>
      <c r="F9" s="20">
        <v>220</v>
      </c>
      <c r="G9" s="4" t="s">
        <v>13</v>
      </c>
      <c r="H9" s="1"/>
      <c r="I9" s="53">
        <f t="shared" si="1"/>
        <v>6.8814013105817251</v>
      </c>
      <c r="J9" s="34">
        <f t="shared" si="2"/>
        <v>1.8598689418275249E-2</v>
      </c>
    </row>
    <row r="10" spans="1:10" x14ac:dyDescent="0.25">
      <c r="A10" s="4" t="s">
        <v>6</v>
      </c>
      <c r="B10" s="4" t="s">
        <v>28</v>
      </c>
      <c r="C10" s="12">
        <v>14727</v>
      </c>
      <c r="D10" s="9">
        <v>3.6</v>
      </c>
      <c r="E10" s="16">
        <f t="shared" si="0"/>
        <v>3.56500499880174E-2</v>
      </c>
      <c r="F10" s="20">
        <v>200</v>
      </c>
      <c r="G10" s="4" t="s">
        <v>14</v>
      </c>
      <c r="H10" s="1"/>
      <c r="I10" s="53">
        <f t="shared" si="1"/>
        <v>3.56500499880174</v>
      </c>
      <c r="J10" s="34">
        <f t="shared" si="2"/>
        <v>3.4995001198260045E-2</v>
      </c>
    </row>
    <row r="11" spans="1:10" x14ac:dyDescent="0.25">
      <c r="A11" s="4" t="s">
        <v>7</v>
      </c>
      <c r="B11" s="4" t="s">
        <v>28</v>
      </c>
      <c r="C11" s="12">
        <v>31525</v>
      </c>
      <c r="D11" s="9">
        <v>7.6</v>
      </c>
      <c r="E11" s="16">
        <f t="shared" si="0"/>
        <v>7.6313426079462787E-2</v>
      </c>
      <c r="F11" s="20">
        <v>159</v>
      </c>
      <c r="G11" s="4" t="s">
        <v>15</v>
      </c>
      <c r="H11" s="1"/>
      <c r="I11" s="53">
        <f t="shared" si="1"/>
        <v>7.6313426079462783</v>
      </c>
      <c r="J11" s="34">
        <f t="shared" si="2"/>
        <v>-3.1342607946278633E-2</v>
      </c>
    </row>
    <row r="12" spans="1:10" ht="15.75" thickBot="1" x14ac:dyDescent="0.3">
      <c r="A12" s="21" t="s">
        <v>9</v>
      </c>
      <c r="B12" s="21" t="s">
        <v>28</v>
      </c>
      <c r="C12" s="22">
        <v>4928</v>
      </c>
      <c r="D12" s="23">
        <v>1.2</v>
      </c>
      <c r="E12" s="24">
        <f t="shared" si="0"/>
        <v>1.1929343813468442E-2</v>
      </c>
      <c r="F12" s="25">
        <v>148</v>
      </c>
      <c r="G12" s="21" t="s">
        <v>16</v>
      </c>
      <c r="H12" s="1"/>
      <c r="I12" s="53">
        <f t="shared" si="1"/>
        <v>1.1929343813468443</v>
      </c>
      <c r="J12" s="34">
        <f t="shared" si="2"/>
        <v>7.0656186531556919E-3</v>
      </c>
    </row>
    <row r="13" spans="1:10" ht="15.75" thickBot="1" x14ac:dyDescent="0.3">
      <c r="A13" s="26" t="s">
        <v>8</v>
      </c>
      <c r="B13" s="27" t="s">
        <v>28</v>
      </c>
      <c r="C13" s="28">
        <v>413099</v>
      </c>
      <c r="D13" s="29">
        <v>100</v>
      </c>
      <c r="E13" s="30">
        <f t="shared" si="0"/>
        <v>1</v>
      </c>
      <c r="F13" s="31">
        <v>204</v>
      </c>
      <c r="G13" s="26" t="s">
        <v>17</v>
      </c>
      <c r="H13" s="1"/>
      <c r="I13" s="53">
        <f t="shared" si="1"/>
        <v>100</v>
      </c>
      <c r="J13" s="34">
        <f t="shared" si="2"/>
        <v>0</v>
      </c>
    </row>
    <row r="14" spans="1:10" x14ac:dyDescent="0.25">
      <c r="A14" s="3" t="s">
        <v>2</v>
      </c>
      <c r="B14" s="5" t="s">
        <v>29</v>
      </c>
      <c r="C14" s="11">
        <v>74982</v>
      </c>
      <c r="D14" s="13">
        <v>42.5</v>
      </c>
      <c r="E14" s="15">
        <f t="shared" si="0"/>
        <v>0.18151096952546483</v>
      </c>
      <c r="F14" s="19">
        <v>237</v>
      </c>
      <c r="G14" s="3" t="s">
        <v>10</v>
      </c>
      <c r="H14" s="1"/>
      <c r="I14" s="53">
        <f>C14/C$21*100</f>
        <v>42.540082377370055</v>
      </c>
      <c r="J14" s="34">
        <f>D14-I14</f>
        <v>-4.0082377370055156E-2</v>
      </c>
    </row>
    <row r="15" spans="1:10" x14ac:dyDescent="0.25">
      <c r="A15" s="4" t="s">
        <v>3</v>
      </c>
      <c r="B15" s="6" t="s">
        <v>29</v>
      </c>
      <c r="C15" s="12">
        <v>39841</v>
      </c>
      <c r="D15" s="9">
        <v>22.6</v>
      </c>
      <c r="E15" s="16">
        <f t="shared" si="0"/>
        <v>9.6444193764690794E-2</v>
      </c>
      <c r="F15" s="20">
        <v>209</v>
      </c>
      <c r="G15" s="4" t="s">
        <v>11</v>
      </c>
      <c r="H15" s="1"/>
      <c r="I15" s="53">
        <f t="shared" ref="I15:I21" si="3">C15/C$21*100</f>
        <v>22.603283748056871</v>
      </c>
      <c r="J15" s="34">
        <f t="shared" ref="J15:J29" si="4">D15-I15</f>
        <v>-3.2837480568694843E-3</v>
      </c>
    </row>
    <row r="16" spans="1:10" x14ac:dyDescent="0.25">
      <c r="A16" s="4" t="s">
        <v>4</v>
      </c>
      <c r="B16" s="6" t="s">
        <v>29</v>
      </c>
      <c r="C16" s="12">
        <v>40630</v>
      </c>
      <c r="D16" s="9">
        <v>23.1</v>
      </c>
      <c r="E16" s="16">
        <f t="shared" si="0"/>
        <v>9.8354147553007878E-2</v>
      </c>
      <c r="F16" s="20">
        <v>187</v>
      </c>
      <c r="G16" s="4" t="s">
        <v>12</v>
      </c>
      <c r="H16" s="1"/>
      <c r="I16" s="53">
        <f t="shared" si="3"/>
        <v>23.050912845650227</v>
      </c>
      <c r="J16" s="34">
        <f t="shared" si="4"/>
        <v>4.9087154349773954E-2</v>
      </c>
    </row>
    <row r="17" spans="1:10" x14ac:dyDescent="0.25">
      <c r="A17" s="4" t="s">
        <v>5</v>
      </c>
      <c r="B17" s="6" t="s">
        <v>29</v>
      </c>
      <c r="C17" s="12">
        <v>10251</v>
      </c>
      <c r="D17" s="9">
        <v>5.8</v>
      </c>
      <c r="E17" s="16">
        <f t="shared" si="0"/>
        <v>2.4814874884712866E-2</v>
      </c>
      <c r="F17" s="20">
        <v>284</v>
      </c>
      <c r="G17" s="4" t="s">
        <v>13</v>
      </c>
      <c r="H17" s="1"/>
      <c r="I17" s="53">
        <f t="shared" si="3"/>
        <v>5.815774245157777</v>
      </c>
      <c r="J17" s="34">
        <f t="shared" si="4"/>
        <v>-1.5774245157777145E-2</v>
      </c>
    </row>
    <row r="18" spans="1:10" x14ac:dyDescent="0.25">
      <c r="A18" s="4" t="s">
        <v>6</v>
      </c>
      <c r="B18" s="6" t="s">
        <v>29</v>
      </c>
      <c r="C18" s="12">
        <v>5587</v>
      </c>
      <c r="D18" s="9">
        <v>3.2</v>
      </c>
      <c r="E18" s="16">
        <f t="shared" si="0"/>
        <v>1.3524603061251661E-2</v>
      </c>
      <c r="F18" s="20">
        <v>215</v>
      </c>
      <c r="G18" s="4" t="s">
        <v>14</v>
      </c>
      <c r="H18" s="1"/>
      <c r="I18" s="53">
        <f t="shared" si="3"/>
        <v>3.1697132677491462</v>
      </c>
      <c r="J18" s="34">
        <f t="shared" si="4"/>
        <v>3.0286732250853987E-2</v>
      </c>
    </row>
    <row r="19" spans="1:10" x14ac:dyDescent="0.25">
      <c r="A19" s="4" t="s">
        <v>7</v>
      </c>
      <c r="B19" s="6" t="s">
        <v>29</v>
      </c>
      <c r="C19" s="12">
        <v>4529</v>
      </c>
      <c r="D19" s="9">
        <v>2.6</v>
      </c>
      <c r="E19" s="16">
        <f t="shared" si="0"/>
        <v>1.0963473646752958E-2</v>
      </c>
      <c r="F19" s="20">
        <v>189</v>
      </c>
      <c r="G19" s="4" t="s">
        <v>15</v>
      </c>
      <c r="H19" s="1"/>
      <c r="I19" s="53">
        <f t="shared" si="3"/>
        <v>2.5694704474021628</v>
      </c>
      <c r="J19" s="34">
        <f t="shared" si="4"/>
        <v>3.0529552597837295E-2</v>
      </c>
    </row>
    <row r="20" spans="1:10" ht="15.75" thickBot="1" x14ac:dyDescent="0.3">
      <c r="A20" s="21" t="s">
        <v>9</v>
      </c>
      <c r="B20" s="32" t="s">
        <v>29</v>
      </c>
      <c r="C20" s="22">
        <v>443</v>
      </c>
      <c r="D20" s="23">
        <v>0.3</v>
      </c>
      <c r="E20" s="24">
        <f t="shared" si="0"/>
        <v>1.0723821650500244E-3</v>
      </c>
      <c r="F20" s="25">
        <v>122</v>
      </c>
      <c r="G20" s="21" t="s">
        <v>16</v>
      </c>
      <c r="H20" s="1"/>
      <c r="I20" s="53">
        <f t="shared" si="3"/>
        <v>0.25133040587307531</v>
      </c>
      <c r="J20" s="34">
        <f t="shared" si="4"/>
        <v>4.8669594126924676E-2</v>
      </c>
    </row>
    <row r="21" spans="1:10" ht="15.75" thickBot="1" x14ac:dyDescent="0.3">
      <c r="A21" s="26" t="s">
        <v>8</v>
      </c>
      <c r="B21" s="27" t="s">
        <v>29</v>
      </c>
      <c r="C21" s="28">
        <v>176262</v>
      </c>
      <c r="D21" s="29">
        <v>100</v>
      </c>
      <c r="E21" s="30">
        <f t="shared" si="0"/>
        <v>0.42668222387369614</v>
      </c>
      <c r="F21" s="31">
        <v>216</v>
      </c>
      <c r="G21" s="26" t="s">
        <v>17</v>
      </c>
      <c r="H21" s="1"/>
      <c r="I21" s="53">
        <f t="shared" si="3"/>
        <v>100</v>
      </c>
      <c r="J21" s="34">
        <f t="shared" si="4"/>
        <v>0</v>
      </c>
    </row>
    <row r="22" spans="1:10" x14ac:dyDescent="0.25">
      <c r="A22" s="3" t="s">
        <v>2</v>
      </c>
      <c r="B22" s="5" t="s">
        <v>30</v>
      </c>
      <c r="C22" s="11">
        <v>67659</v>
      </c>
      <c r="D22" s="13">
        <v>28.6</v>
      </c>
      <c r="E22" s="15">
        <f t="shared" si="0"/>
        <v>0.16378398398446861</v>
      </c>
      <c r="F22" s="19">
        <v>249</v>
      </c>
      <c r="G22" s="3" t="s">
        <v>10</v>
      </c>
      <c r="H22" s="1"/>
      <c r="I22" s="53">
        <f>C22/C$29*100</f>
        <v>28.567749127036741</v>
      </c>
      <c r="J22" s="34">
        <f>D22-I22</f>
        <v>3.2250872963260235E-2</v>
      </c>
    </row>
    <row r="23" spans="1:10" x14ac:dyDescent="0.25">
      <c r="A23" s="4" t="s">
        <v>3</v>
      </c>
      <c r="B23" s="6" t="s">
        <v>30</v>
      </c>
      <c r="C23" s="12">
        <v>42686</v>
      </c>
      <c r="D23" s="9">
        <v>18</v>
      </c>
      <c r="E23" s="16">
        <f t="shared" si="0"/>
        <v>0.10333116274791272</v>
      </c>
      <c r="F23" s="20">
        <v>214</v>
      </c>
      <c r="G23" s="4" t="s">
        <v>11</v>
      </c>
      <c r="H23" s="1"/>
      <c r="I23" s="53">
        <f t="shared" ref="I23:I29" si="5">C23/C$29*100</f>
        <v>18.023366281450954</v>
      </c>
      <c r="J23" s="34">
        <f t="shared" si="4"/>
        <v>-2.3366281450954318E-2</v>
      </c>
    </row>
    <row r="24" spans="1:10" x14ac:dyDescent="0.25">
      <c r="A24" s="4" t="s">
        <v>4</v>
      </c>
      <c r="B24" s="6" t="s">
        <v>30</v>
      </c>
      <c r="C24" s="12">
        <v>67694</v>
      </c>
      <c r="D24" s="9">
        <v>28.6</v>
      </c>
      <c r="E24" s="16">
        <f t="shared" si="0"/>
        <v>0.16386870943768927</v>
      </c>
      <c r="F24" s="20">
        <v>172</v>
      </c>
      <c r="G24" s="4" t="s">
        <v>12</v>
      </c>
      <c r="H24" s="1"/>
      <c r="I24" s="53">
        <f t="shared" si="5"/>
        <v>28.58252722336459</v>
      </c>
      <c r="J24" s="34">
        <f t="shared" si="4"/>
        <v>1.7472776635411691E-2</v>
      </c>
    </row>
    <row r="25" spans="1:10" x14ac:dyDescent="0.25">
      <c r="A25" s="4" t="s">
        <v>5</v>
      </c>
      <c r="B25" s="6" t="s">
        <v>30</v>
      </c>
      <c r="C25" s="12">
        <v>18175</v>
      </c>
      <c r="D25" s="9">
        <v>7.7</v>
      </c>
      <c r="E25" s="16">
        <f t="shared" si="0"/>
        <v>4.3996717493869505E-2</v>
      </c>
      <c r="F25" s="20">
        <v>196</v>
      </c>
      <c r="G25" s="4" t="s">
        <v>13</v>
      </c>
      <c r="H25" s="1"/>
      <c r="I25" s="53">
        <f t="shared" si="5"/>
        <v>7.674054307392848</v>
      </c>
      <c r="J25" s="34">
        <f t="shared" si="4"/>
        <v>2.5945692607152182E-2</v>
      </c>
    </row>
    <row r="26" spans="1:10" x14ac:dyDescent="0.25">
      <c r="A26" s="4" t="s">
        <v>6</v>
      </c>
      <c r="B26" s="6" t="s">
        <v>30</v>
      </c>
      <c r="C26" s="12">
        <v>9140</v>
      </c>
      <c r="D26" s="9">
        <v>3.9</v>
      </c>
      <c r="E26" s="16">
        <f t="shared" si="0"/>
        <v>2.2125446926765741E-2</v>
      </c>
      <c r="F26" s="20">
        <v>193</v>
      </c>
      <c r="G26" s="4" t="s">
        <v>14</v>
      </c>
      <c r="H26" s="1"/>
      <c r="I26" s="53">
        <f t="shared" si="5"/>
        <v>3.8591942981882053</v>
      </c>
      <c r="J26" s="34">
        <f t="shared" si="4"/>
        <v>4.0805701811794659E-2</v>
      </c>
    </row>
    <row r="27" spans="1:10" x14ac:dyDescent="0.25">
      <c r="A27" s="4" t="s">
        <v>7</v>
      </c>
      <c r="B27" s="6" t="s">
        <v>30</v>
      </c>
      <c r="C27" s="12">
        <v>26996</v>
      </c>
      <c r="D27" s="9">
        <v>11.4</v>
      </c>
      <c r="E27" s="16">
        <f t="shared" si="0"/>
        <v>6.5349952432709829E-2</v>
      </c>
      <c r="F27" s="20">
        <v>155</v>
      </c>
      <c r="G27" s="4" t="s">
        <v>15</v>
      </c>
      <c r="H27" s="1"/>
      <c r="I27" s="53">
        <f t="shared" si="5"/>
        <v>11.398556813335754</v>
      </c>
      <c r="J27" s="34">
        <f t="shared" si="4"/>
        <v>1.4431866642468094E-3</v>
      </c>
    </row>
    <row r="28" spans="1:10" ht="15.75" thickBot="1" x14ac:dyDescent="0.3">
      <c r="A28" s="21" t="s">
        <v>9</v>
      </c>
      <c r="B28" s="32" t="s">
        <v>30</v>
      </c>
      <c r="C28" s="22">
        <v>4486</v>
      </c>
      <c r="D28" s="23">
        <v>1.9</v>
      </c>
      <c r="E28" s="24">
        <f t="shared" si="0"/>
        <v>1.0859382375653294E-2</v>
      </c>
      <c r="F28" s="25">
        <v>151</v>
      </c>
      <c r="G28" s="21" t="s">
        <v>16</v>
      </c>
      <c r="H28" s="1"/>
      <c r="I28" s="53">
        <f t="shared" si="5"/>
        <v>1.8941297179072527</v>
      </c>
      <c r="J28" s="34">
        <f t="shared" si="4"/>
        <v>5.8702820927472033E-3</v>
      </c>
    </row>
    <row r="29" spans="1:10" ht="15.75" thickBot="1" x14ac:dyDescent="0.3">
      <c r="A29" s="26" t="s">
        <v>8</v>
      </c>
      <c r="B29" s="27" t="s">
        <v>30</v>
      </c>
      <c r="C29" s="28">
        <v>236837</v>
      </c>
      <c r="D29" s="29">
        <v>100</v>
      </c>
      <c r="E29" s="30">
        <f t="shared" si="0"/>
        <v>0.57331777612630386</v>
      </c>
      <c r="F29" s="31">
        <v>196</v>
      </c>
      <c r="G29" s="26" t="s">
        <v>17</v>
      </c>
      <c r="H29" s="1"/>
      <c r="I29" s="53">
        <f t="shared" si="5"/>
        <v>100</v>
      </c>
      <c r="J29" s="34">
        <f t="shared" si="4"/>
        <v>0</v>
      </c>
    </row>
    <row r="30" spans="1:10" x14ac:dyDescent="0.25">
      <c r="A30" s="1"/>
      <c r="B30" s="1"/>
      <c r="C30" s="1"/>
      <c r="D30" s="1"/>
      <c r="E30" s="1"/>
      <c r="F30" s="1"/>
      <c r="G30" s="1"/>
      <c r="H30" s="1"/>
    </row>
    <row r="31" spans="1:10" x14ac:dyDescent="0.25">
      <c r="A31" s="1" t="s">
        <v>0</v>
      </c>
      <c r="B31" s="1"/>
      <c r="C31" s="1"/>
      <c r="D31" s="1"/>
      <c r="E31" s="1"/>
      <c r="F31" s="1"/>
      <c r="G31" s="1"/>
      <c r="H31" s="1"/>
    </row>
    <row r="32" spans="1:10" x14ac:dyDescent="0.25">
      <c r="A32" s="2"/>
      <c r="B32" s="1"/>
      <c r="C32" s="1"/>
      <c r="D32" s="1"/>
      <c r="E32" s="1"/>
      <c r="F32" s="1"/>
      <c r="G32" s="1"/>
    </row>
    <row r="33" spans="1:7" ht="17.25" x14ac:dyDescent="0.25">
      <c r="A33" s="1" t="s">
        <v>36</v>
      </c>
      <c r="B33" s="1"/>
      <c r="C33" s="1"/>
      <c r="D33" s="1"/>
      <c r="E33" s="1"/>
      <c r="F33" s="1"/>
      <c r="G33" s="1"/>
    </row>
    <row r="34" spans="1:7" x14ac:dyDescent="0.25">
      <c r="A34" s="33" t="s">
        <v>37</v>
      </c>
      <c r="B34" s="1"/>
      <c r="C34" s="1"/>
      <c r="D34" s="1"/>
      <c r="E34" s="1"/>
      <c r="F34" s="1"/>
      <c r="G34" s="1"/>
    </row>
    <row r="35" spans="1:7" x14ac:dyDescent="0.25">
      <c r="A35" s="33" t="s">
        <v>38</v>
      </c>
      <c r="B35" s="1"/>
      <c r="C35" s="1"/>
      <c r="D35" s="1"/>
      <c r="E35" s="1"/>
      <c r="F35" s="1"/>
      <c r="G35" s="1"/>
    </row>
    <row r="36" spans="1:7" x14ac:dyDescent="0.25">
      <c r="B36" s="1"/>
      <c r="C36" s="1"/>
      <c r="D36" s="1"/>
      <c r="E36" s="1"/>
      <c r="F36" s="1"/>
      <c r="G36" s="1"/>
    </row>
    <row r="37" spans="1:7" x14ac:dyDescent="0.25">
      <c r="A37" s="2" t="s">
        <v>22</v>
      </c>
      <c r="B37" s="1"/>
      <c r="C37" s="34">
        <f>SUM(C6:C12)</f>
        <v>413100</v>
      </c>
      <c r="D37" s="34">
        <f>SUM(D6:D12)</f>
        <v>100</v>
      </c>
      <c r="E37" s="54">
        <f>SUM(E6:E12)</f>
        <v>1.0000024207272349</v>
      </c>
      <c r="F37" s="1"/>
      <c r="G37" s="1"/>
    </row>
    <row r="38" spans="1:7" x14ac:dyDescent="0.25">
      <c r="A38" s="2" t="s">
        <v>23</v>
      </c>
      <c r="B38" s="1"/>
      <c r="C38" s="34">
        <f>C13-C37</f>
        <v>-1</v>
      </c>
      <c r="D38" s="34">
        <f>D13-D37</f>
        <v>0</v>
      </c>
      <c r="E38" s="54">
        <f>E13-E37</f>
        <v>-2.4207272348863995E-6</v>
      </c>
      <c r="F38" s="1"/>
      <c r="G38" s="1"/>
    </row>
    <row r="39" spans="1:7" x14ac:dyDescent="0.25">
      <c r="A39" s="14" t="s">
        <v>33</v>
      </c>
      <c r="B39" s="1"/>
      <c r="C39" s="34">
        <f>SUM(C14:C20)</f>
        <v>176263</v>
      </c>
      <c r="D39" s="34">
        <f>SUM(D14:D20)</f>
        <v>100.09999999999998</v>
      </c>
      <c r="E39" s="54">
        <f>SUM(E14:E20)</f>
        <v>0.42668464460093092</v>
      </c>
      <c r="F39" s="1"/>
      <c r="G39" s="1"/>
    </row>
    <row r="40" spans="1:7" x14ac:dyDescent="0.25">
      <c r="A40" s="2" t="s">
        <v>24</v>
      </c>
      <c r="C40" s="34">
        <f>C21-C39</f>
        <v>-1</v>
      </c>
      <c r="D40" s="34">
        <f>D21-D39</f>
        <v>-9.9999999999980105E-2</v>
      </c>
      <c r="E40" s="54">
        <f>E21-E39</f>
        <v>-2.4207272347753772E-6</v>
      </c>
    </row>
    <row r="41" spans="1:7" x14ac:dyDescent="0.25">
      <c r="A41" s="1" t="s">
        <v>25</v>
      </c>
      <c r="C41" s="34">
        <f>SUM(C22:C28)</f>
        <v>236836</v>
      </c>
      <c r="D41" s="34">
        <f>SUM(D22:D28)</f>
        <v>100.10000000000002</v>
      </c>
      <c r="E41" s="54">
        <f>SUM(E22:E28)</f>
        <v>0.57331535539906897</v>
      </c>
    </row>
    <row r="42" spans="1:7" x14ac:dyDescent="0.25">
      <c r="A42" s="2"/>
      <c r="C42" s="34">
        <f>C29-C41</f>
        <v>1</v>
      </c>
      <c r="D42" s="34">
        <f>D29-D41</f>
        <v>-0.10000000000002274</v>
      </c>
      <c r="E42" s="54">
        <f>E29-E41</f>
        <v>2.4207272348863995E-6</v>
      </c>
    </row>
    <row r="43" spans="1:7" x14ac:dyDescent="0.25">
      <c r="A43" s="1" t="s">
        <v>26</v>
      </c>
    </row>
  </sheetData>
  <mergeCells count="8">
    <mergeCell ref="A1:A2"/>
    <mergeCell ref="B1:G1"/>
    <mergeCell ref="B2:G2"/>
    <mergeCell ref="A3:A5"/>
    <mergeCell ref="G3:G5"/>
    <mergeCell ref="B3:B5"/>
    <mergeCell ref="C4:E4"/>
    <mergeCell ref="C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2019-07-31T17:02:17Z</dcterms:modified>
</cp:coreProperties>
</file>