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740" windowHeight="9120"/>
  </bookViews>
  <sheets>
    <sheet name="ES316E16" sheetId="2" r:id="rId1"/>
  </sheets>
  <calcPr calcId="162913" iterateDelta="1E-4"/>
</workbook>
</file>

<file path=xl/calcChain.xml><?xml version="1.0" encoding="utf-8"?>
<calcChain xmlns="http://schemas.openxmlformats.org/spreadsheetml/2006/main">
  <c r="N54" i="2" l="1"/>
  <c r="N53" i="2"/>
  <c r="N52" i="2"/>
  <c r="N51" i="2"/>
  <c r="N50" i="2"/>
  <c r="N49" i="2"/>
  <c r="N48" i="2"/>
  <c r="N47" i="2"/>
  <c r="L53" i="2"/>
  <c r="F52" i="2"/>
  <c r="R97" i="2" l="1"/>
  <c r="R103" i="2" l="1"/>
  <c r="L110" i="2"/>
  <c r="M94" i="2" s="1"/>
  <c r="L100" i="2"/>
  <c r="L95" i="2"/>
  <c r="T43" i="2"/>
  <c r="T39" i="2"/>
  <c r="P49" i="2"/>
  <c r="L54" i="2"/>
  <c r="J53" i="2"/>
  <c r="D47" i="2"/>
  <c r="F54" i="2"/>
  <c r="F53" i="2"/>
  <c r="F51" i="2"/>
  <c r="F49" i="2"/>
  <c r="F48" i="2"/>
  <c r="F47" i="2"/>
  <c r="P110" i="2"/>
  <c r="P109" i="2"/>
  <c r="P108" i="2"/>
  <c r="P107" i="2"/>
  <c r="P106" i="2"/>
  <c r="P105" i="2"/>
  <c r="P104" i="2"/>
  <c r="P103" i="2"/>
  <c r="N110" i="2"/>
  <c r="N109" i="2"/>
  <c r="N108" i="2"/>
  <c r="N107" i="2"/>
  <c r="N106" i="2"/>
  <c r="O26" i="2" s="1"/>
  <c r="N105" i="2"/>
  <c r="N104" i="2"/>
  <c r="O24" i="2" s="1"/>
  <c r="N103" i="2"/>
  <c r="L109" i="2"/>
  <c r="L108" i="2"/>
  <c r="L107" i="2"/>
  <c r="M11" i="2" s="1"/>
  <c r="L106" i="2"/>
  <c r="L105" i="2"/>
  <c r="M9" i="2" s="1"/>
  <c r="L104" i="2"/>
  <c r="L103" i="2"/>
  <c r="J110" i="2"/>
  <c r="K30" i="2" s="1"/>
  <c r="J109" i="2"/>
  <c r="K29" i="2" s="1"/>
  <c r="J108" i="2"/>
  <c r="K28" i="2" s="1"/>
  <c r="J107" i="2"/>
  <c r="K27" i="2" s="1"/>
  <c r="J106" i="2"/>
  <c r="K26" i="2" s="1"/>
  <c r="J105" i="2"/>
  <c r="K25" i="2" s="1"/>
  <c r="J104" i="2"/>
  <c r="K24" i="2" s="1"/>
  <c r="J103" i="2"/>
  <c r="K23" i="2" s="1"/>
  <c r="H110" i="2"/>
  <c r="I62" i="2" s="1"/>
  <c r="H109" i="2"/>
  <c r="H108" i="2"/>
  <c r="H107" i="2"/>
  <c r="H106" i="2"/>
  <c r="H105" i="2"/>
  <c r="H104" i="2"/>
  <c r="H103" i="2"/>
  <c r="F110" i="2"/>
  <c r="F109" i="2"/>
  <c r="F108" i="2"/>
  <c r="F107" i="2"/>
  <c r="F106" i="2"/>
  <c r="F105" i="2"/>
  <c r="F104" i="2"/>
  <c r="F103" i="2"/>
  <c r="D110" i="2"/>
  <c r="E30" i="2" s="1"/>
  <c r="D109" i="2"/>
  <c r="E29" i="2" s="1"/>
  <c r="D108" i="2"/>
  <c r="E28" i="2" s="1"/>
  <c r="D107" i="2"/>
  <c r="E27" i="2" s="1"/>
  <c r="D106" i="2"/>
  <c r="E26" i="2" s="1"/>
  <c r="D105" i="2"/>
  <c r="E25" i="2" s="1"/>
  <c r="D104" i="2"/>
  <c r="E24" i="2" s="1"/>
  <c r="D103" i="2"/>
  <c r="E23" i="2" s="1"/>
  <c r="R110" i="2"/>
  <c r="S62" i="2" s="1"/>
  <c r="R109" i="2"/>
  <c r="S29" i="2" s="1"/>
  <c r="R108" i="2"/>
  <c r="S28" i="2" s="1"/>
  <c r="R107" i="2"/>
  <c r="R106" i="2"/>
  <c r="R105" i="2"/>
  <c r="S97" i="2" s="1"/>
  <c r="R104" i="2"/>
  <c r="D100" i="2"/>
  <c r="M29" i="2" l="1"/>
  <c r="M37" i="2"/>
  <c r="M93" i="2"/>
  <c r="G47" i="2"/>
  <c r="K57" i="2"/>
  <c r="S24" i="2"/>
  <c r="S56" i="2"/>
  <c r="S23" i="2"/>
  <c r="S55" i="2"/>
  <c r="S26" i="2"/>
  <c r="S58" i="2"/>
  <c r="D96" i="2"/>
  <c r="D97" i="2"/>
  <c r="D95" i="2"/>
  <c r="P102" i="2"/>
  <c r="P101" i="2"/>
  <c r="P100" i="2"/>
  <c r="P99" i="2"/>
  <c r="P98" i="2"/>
  <c r="P97" i="2"/>
  <c r="P96" i="2"/>
  <c r="P95" i="2"/>
  <c r="N102" i="2"/>
  <c r="N101" i="2"/>
  <c r="N100" i="2"/>
  <c r="N99" i="2"/>
  <c r="N98" i="2"/>
  <c r="N97" i="2"/>
  <c r="N96" i="2"/>
  <c r="N95" i="2"/>
  <c r="L102" i="2"/>
  <c r="L101" i="2"/>
  <c r="L99" i="2"/>
  <c r="L98" i="2"/>
  <c r="L97" i="2"/>
  <c r="L96" i="2"/>
  <c r="J102" i="2"/>
  <c r="J101" i="2"/>
  <c r="J100" i="2"/>
  <c r="J99" i="2"/>
  <c r="J98" i="2"/>
  <c r="J97" i="2"/>
  <c r="J96" i="2"/>
  <c r="J95" i="2"/>
  <c r="H102" i="2"/>
  <c r="H101" i="2"/>
  <c r="H100" i="2"/>
  <c r="H99" i="2"/>
  <c r="H98" i="2"/>
  <c r="H97" i="2"/>
  <c r="H96" i="2"/>
  <c r="H95" i="2"/>
  <c r="F102" i="2"/>
  <c r="F101" i="2"/>
  <c r="F100" i="2"/>
  <c r="F99" i="2"/>
  <c r="F98" i="2"/>
  <c r="F97" i="2"/>
  <c r="F96" i="2"/>
  <c r="F95" i="2"/>
  <c r="D102" i="2"/>
  <c r="D101" i="2"/>
  <c r="D99" i="2"/>
  <c r="D98" i="2"/>
  <c r="R102" i="2"/>
  <c r="R101" i="2"/>
  <c r="R100" i="2"/>
  <c r="R99" i="2"/>
  <c r="S99" i="2" s="1"/>
  <c r="R98" i="2"/>
  <c r="S98" i="2" s="1"/>
  <c r="R96" i="2"/>
  <c r="S96" i="2" s="1"/>
  <c r="R95" i="2"/>
  <c r="S95" i="2" s="1"/>
  <c r="E95" i="2" l="1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46" i="2"/>
  <c r="T45" i="2"/>
  <c r="T44" i="2"/>
  <c r="T42" i="2"/>
  <c r="T41" i="2"/>
  <c r="T40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103" i="2"/>
  <c r="U39" i="2" s="1"/>
  <c r="Q97" i="2"/>
  <c r="M97" i="2"/>
  <c r="K97" i="2"/>
  <c r="E97" i="2"/>
  <c r="T97" i="2"/>
  <c r="O97" i="2"/>
  <c r="T95" i="2"/>
  <c r="P54" i="2"/>
  <c r="J54" i="2"/>
  <c r="H54" i="2"/>
  <c r="D54" i="2"/>
  <c r="P53" i="2"/>
  <c r="H53" i="2"/>
  <c r="D53" i="2"/>
  <c r="P52" i="2"/>
  <c r="L52" i="2"/>
  <c r="J52" i="2"/>
  <c r="K52" i="2" s="1"/>
  <c r="H52" i="2"/>
  <c r="D52" i="2"/>
  <c r="P51" i="2"/>
  <c r="L51" i="2"/>
  <c r="J51" i="2"/>
  <c r="H51" i="2"/>
  <c r="D51" i="2"/>
  <c r="P50" i="2"/>
  <c r="L50" i="2"/>
  <c r="J50" i="2"/>
  <c r="H50" i="2"/>
  <c r="F50" i="2"/>
  <c r="D50" i="2"/>
  <c r="L49" i="2"/>
  <c r="J49" i="2"/>
  <c r="H49" i="2"/>
  <c r="D49" i="2"/>
  <c r="P48" i="2"/>
  <c r="L48" i="2"/>
  <c r="M48" i="2" s="1"/>
  <c r="J48" i="2"/>
  <c r="H48" i="2"/>
  <c r="D48" i="2"/>
  <c r="P47" i="2"/>
  <c r="L47" i="2"/>
  <c r="J47" i="2"/>
  <c r="H47" i="2"/>
  <c r="R47" i="2"/>
  <c r="S47" i="2" l="1"/>
  <c r="S103" i="2" s="1"/>
  <c r="T47" i="2"/>
  <c r="U47" i="2" s="1"/>
  <c r="U95" i="2"/>
  <c r="I97" i="2"/>
  <c r="G97" i="2"/>
  <c r="O7" i="2"/>
  <c r="U7" i="2"/>
  <c r="U103" i="2" l="1"/>
  <c r="U87" i="2"/>
  <c r="U79" i="2"/>
  <c r="U71" i="2"/>
  <c r="U63" i="2"/>
  <c r="U55" i="2"/>
  <c r="U31" i="2"/>
  <c r="U23" i="2"/>
  <c r="U15" i="2"/>
  <c r="Q102" i="2"/>
  <c r="Q101" i="2"/>
  <c r="Q100" i="2"/>
  <c r="Q99" i="2"/>
  <c r="Q98" i="2"/>
  <c r="Q96" i="2"/>
  <c r="Q95" i="2"/>
  <c r="Q94" i="2"/>
  <c r="Q93" i="2"/>
  <c r="Q92" i="2"/>
  <c r="Q91" i="2"/>
  <c r="Q90" i="2"/>
  <c r="Q89" i="2"/>
  <c r="Q88" i="2"/>
  <c r="Q87" i="2"/>
  <c r="Q86" i="2"/>
  <c r="Q82" i="2"/>
  <c r="Q81" i="2"/>
  <c r="Q80" i="2"/>
  <c r="Q79" i="2"/>
  <c r="Q78" i="2"/>
  <c r="Q77" i="2"/>
  <c r="Q76" i="2"/>
  <c r="Q74" i="2"/>
  <c r="Q73" i="2"/>
  <c r="Q72" i="2"/>
  <c r="Q61" i="2"/>
  <c r="Q59" i="2"/>
  <c r="Q54" i="2"/>
  <c r="Q110" i="2" s="1"/>
  <c r="Q53" i="2"/>
  <c r="Q109" i="2" s="1"/>
  <c r="Q52" i="2"/>
  <c r="Q108" i="2" s="1"/>
  <c r="Q51" i="2"/>
  <c r="Q50" i="2"/>
  <c r="Q49" i="2"/>
  <c r="Q105" i="2" s="1"/>
  <c r="Q48" i="2"/>
  <c r="Q47" i="2"/>
  <c r="Q29" i="2"/>
  <c r="Q28" i="2"/>
  <c r="Q26" i="2"/>
  <c r="Q25" i="2"/>
  <c r="Q24" i="2"/>
  <c r="Q23" i="2"/>
  <c r="Q19" i="2"/>
  <c r="Q9" i="2"/>
  <c r="O102" i="2"/>
  <c r="O101" i="2"/>
  <c r="O100" i="2"/>
  <c r="O99" i="2"/>
  <c r="O98" i="2"/>
  <c r="O96" i="2"/>
  <c r="O95" i="2"/>
  <c r="O92" i="2"/>
  <c r="O91" i="2"/>
  <c r="O88" i="2"/>
  <c r="O87" i="2"/>
  <c r="O84" i="2"/>
  <c r="O83" i="2"/>
  <c r="O80" i="2"/>
  <c r="O78" i="2"/>
  <c r="O77" i="2"/>
  <c r="O76" i="2"/>
  <c r="O75" i="2"/>
  <c r="O74" i="2"/>
  <c r="O73" i="2"/>
  <c r="O72" i="2"/>
  <c r="O71" i="2"/>
  <c r="O69" i="2"/>
  <c r="O68" i="2"/>
  <c r="O67" i="2"/>
  <c r="O66" i="2"/>
  <c r="O65" i="2"/>
  <c r="O64" i="2"/>
  <c r="O63" i="2"/>
  <c r="O62" i="2"/>
  <c r="O61" i="2"/>
  <c r="O60" i="2"/>
  <c r="O58" i="2"/>
  <c r="O55" i="2"/>
  <c r="O54" i="2"/>
  <c r="O110" i="2" s="1"/>
  <c r="O53" i="2"/>
  <c r="O52" i="2"/>
  <c r="O51" i="2"/>
  <c r="O50" i="2"/>
  <c r="O106" i="2" s="1"/>
  <c r="O49" i="2"/>
  <c r="O105" i="2" s="1"/>
  <c r="O48" i="2"/>
  <c r="O104" i="2" s="1"/>
  <c r="O47" i="2"/>
  <c r="O40" i="2"/>
  <c r="O34" i="2"/>
  <c r="O20" i="2"/>
  <c r="O18" i="2"/>
  <c r="O16" i="2"/>
  <c r="O14" i="2"/>
  <c r="O13" i="2"/>
  <c r="O8" i="2"/>
  <c r="M102" i="2"/>
  <c r="M101" i="2"/>
  <c r="M100" i="2"/>
  <c r="M99" i="2"/>
  <c r="M98" i="2"/>
  <c r="M96" i="2"/>
  <c r="M104" i="2" s="1"/>
  <c r="M95" i="2"/>
  <c r="M92" i="2"/>
  <c r="M91" i="2"/>
  <c r="M90" i="2"/>
  <c r="M89" i="2"/>
  <c r="M88" i="2"/>
  <c r="M87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56" i="2"/>
  <c r="M54" i="2"/>
  <c r="M53" i="2"/>
  <c r="M52" i="2"/>
  <c r="M108" i="2" s="1"/>
  <c r="M51" i="2"/>
  <c r="M50" i="2"/>
  <c r="M49" i="2"/>
  <c r="M105" i="2" s="1"/>
  <c r="M47" i="2"/>
  <c r="M43" i="2"/>
  <c r="M40" i="2"/>
  <c r="M39" i="2"/>
  <c r="M36" i="2"/>
  <c r="M34" i="2"/>
  <c r="M33" i="2"/>
  <c r="M32" i="2"/>
  <c r="M31" i="2"/>
  <c r="M30" i="2"/>
  <c r="M27" i="2"/>
  <c r="M26" i="2"/>
  <c r="M25" i="2"/>
  <c r="M24" i="2"/>
  <c r="M23" i="2"/>
  <c r="M21" i="2"/>
  <c r="M20" i="2"/>
  <c r="M19" i="2"/>
  <c r="M18" i="2"/>
  <c r="M17" i="2"/>
  <c r="M16" i="2"/>
  <c r="M15" i="2"/>
  <c r="K102" i="2"/>
  <c r="K101" i="2"/>
  <c r="K100" i="2"/>
  <c r="K108" i="2" s="1"/>
  <c r="K99" i="2"/>
  <c r="K98" i="2"/>
  <c r="K96" i="2"/>
  <c r="K95" i="2"/>
  <c r="K94" i="2"/>
  <c r="K93" i="2"/>
  <c r="K92" i="2"/>
  <c r="K91" i="2"/>
  <c r="K90" i="2"/>
  <c r="K89" i="2"/>
  <c r="K88" i="2"/>
  <c r="K87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5" i="2"/>
  <c r="K63" i="2"/>
  <c r="K62" i="2"/>
  <c r="K61" i="2"/>
  <c r="K60" i="2"/>
  <c r="K59" i="2"/>
  <c r="K55" i="2"/>
  <c r="K54" i="2"/>
  <c r="K110" i="2" s="1"/>
  <c r="K53" i="2"/>
  <c r="K109" i="2" s="1"/>
  <c r="K51" i="2"/>
  <c r="K50" i="2"/>
  <c r="K49" i="2"/>
  <c r="K105" i="2" s="1"/>
  <c r="K48" i="2"/>
  <c r="K104" i="2" s="1"/>
  <c r="K47" i="2"/>
  <c r="K103" i="2" s="1"/>
  <c r="K45" i="2"/>
  <c r="K41" i="2"/>
  <c r="K40" i="2"/>
  <c r="K39" i="2"/>
  <c r="K38" i="2"/>
  <c r="K37" i="2"/>
  <c r="K34" i="2"/>
  <c r="K33" i="2"/>
  <c r="K32" i="2"/>
  <c r="K31" i="2"/>
  <c r="K22" i="2"/>
  <c r="K21" i="2"/>
  <c r="K19" i="2"/>
  <c r="K15" i="2"/>
  <c r="I102" i="2"/>
  <c r="I101" i="2"/>
  <c r="I100" i="2"/>
  <c r="I99" i="2"/>
  <c r="I98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1" i="2"/>
  <c r="I60" i="2"/>
  <c r="I59" i="2"/>
  <c r="I56" i="2"/>
  <c r="I55" i="2"/>
  <c r="I54" i="2"/>
  <c r="I110" i="2" s="1"/>
  <c r="I53" i="2"/>
  <c r="I52" i="2"/>
  <c r="I108" i="2" s="1"/>
  <c r="I51" i="2"/>
  <c r="I50" i="2"/>
  <c r="I49" i="2"/>
  <c r="I105" i="2" s="1"/>
  <c r="I48" i="2"/>
  <c r="I47" i="2"/>
  <c r="I39" i="2"/>
  <c r="I38" i="2"/>
  <c r="I36" i="2"/>
  <c r="I33" i="2"/>
  <c r="I29" i="2"/>
  <c r="I27" i="2"/>
  <c r="I26" i="2"/>
  <c r="I25" i="2"/>
  <c r="I24" i="2"/>
  <c r="I23" i="2"/>
  <c r="G102" i="2"/>
  <c r="G101" i="2"/>
  <c r="G100" i="2"/>
  <c r="G99" i="2"/>
  <c r="G98" i="2"/>
  <c r="G96" i="2"/>
  <c r="G95" i="2"/>
  <c r="G103" i="2" s="1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7" i="2"/>
  <c r="G66" i="2"/>
  <c r="G65" i="2"/>
  <c r="G64" i="2"/>
  <c r="G62" i="2"/>
  <c r="G61" i="2"/>
  <c r="G60" i="2"/>
  <c r="G58" i="2"/>
  <c r="G57" i="2"/>
  <c r="G56" i="2"/>
  <c r="G55" i="2"/>
  <c r="G54" i="2"/>
  <c r="G53" i="2"/>
  <c r="G52" i="2"/>
  <c r="G108" i="2" s="1"/>
  <c r="G51" i="2"/>
  <c r="G50" i="2"/>
  <c r="G49" i="2"/>
  <c r="G105" i="2" s="1"/>
  <c r="G48" i="2"/>
  <c r="G104" i="2" s="1"/>
  <c r="G42" i="2"/>
  <c r="G40" i="2"/>
  <c r="G39" i="2"/>
  <c r="G35" i="2"/>
  <c r="G33" i="2"/>
  <c r="G32" i="2"/>
  <c r="G31" i="2"/>
  <c r="G30" i="2"/>
  <c r="G29" i="2"/>
  <c r="G28" i="2"/>
  <c r="G26" i="2"/>
  <c r="G25" i="2"/>
  <c r="G24" i="2"/>
  <c r="G23" i="2"/>
  <c r="G21" i="2"/>
  <c r="G20" i="2"/>
  <c r="G19" i="2"/>
  <c r="G18" i="2"/>
  <c r="G17" i="2"/>
  <c r="G16" i="2"/>
  <c r="G15" i="2"/>
  <c r="G12" i="2"/>
  <c r="G10" i="2"/>
  <c r="E102" i="2"/>
  <c r="E101" i="2"/>
  <c r="E100" i="2"/>
  <c r="E99" i="2"/>
  <c r="E98" i="2"/>
  <c r="E96" i="2"/>
  <c r="E94" i="2"/>
  <c r="E93" i="2"/>
  <c r="E92" i="2"/>
  <c r="E91" i="2"/>
  <c r="E90" i="2"/>
  <c r="E89" i="2"/>
  <c r="E88" i="2"/>
  <c r="E87" i="2"/>
  <c r="E86" i="2"/>
  <c r="E85" i="2"/>
  <c r="E84" i="2"/>
  <c r="E82" i="2"/>
  <c r="E81" i="2"/>
  <c r="E80" i="2"/>
  <c r="E79" i="2"/>
  <c r="E78" i="2"/>
  <c r="E77" i="2"/>
  <c r="E76" i="2"/>
  <c r="E75" i="2"/>
  <c r="E74" i="2"/>
  <c r="E73" i="2"/>
  <c r="E72" i="2"/>
  <c r="E71" i="2"/>
  <c r="E66" i="2"/>
  <c r="E54" i="2"/>
  <c r="E53" i="2"/>
  <c r="E52" i="2"/>
  <c r="E51" i="2"/>
  <c r="E50" i="2"/>
  <c r="E49" i="2"/>
  <c r="E105" i="2" s="1"/>
  <c r="E48" i="2"/>
  <c r="E47" i="2"/>
  <c r="E103" i="2" s="1"/>
  <c r="E40" i="2"/>
  <c r="E39" i="2"/>
  <c r="E36" i="2"/>
  <c r="E34" i="2"/>
  <c r="E33" i="2"/>
  <c r="E32" i="2"/>
  <c r="E19" i="2"/>
  <c r="E16" i="2"/>
  <c r="E15" i="2"/>
  <c r="E8" i="2"/>
  <c r="S20" i="2"/>
  <c r="S36" i="2"/>
  <c r="S87" i="2"/>
  <c r="T99" i="2"/>
  <c r="R54" i="2"/>
  <c r="R53" i="2"/>
  <c r="T53" i="2" s="1"/>
  <c r="R52" i="2"/>
  <c r="R51" i="2"/>
  <c r="T51" i="2" s="1"/>
  <c r="R50" i="2"/>
  <c r="T50" i="2" s="1"/>
  <c r="R49" i="2"/>
  <c r="R48" i="2"/>
  <c r="E106" i="2" l="1"/>
  <c r="E108" i="2"/>
  <c r="O103" i="2"/>
  <c r="G107" i="2"/>
  <c r="I109" i="2"/>
  <c r="M109" i="2"/>
  <c r="G106" i="2"/>
  <c r="E107" i="2"/>
  <c r="K106" i="2"/>
  <c r="M107" i="2"/>
  <c r="O109" i="2"/>
  <c r="Q107" i="2"/>
  <c r="E109" i="2"/>
  <c r="M110" i="2"/>
  <c r="I103" i="2"/>
  <c r="K107" i="2"/>
  <c r="G109" i="2"/>
  <c r="M106" i="2"/>
  <c r="E110" i="2"/>
  <c r="I107" i="2"/>
  <c r="Q103" i="2"/>
  <c r="E104" i="2"/>
  <c r="I104" i="2"/>
  <c r="M103" i="2"/>
  <c r="Q104" i="2"/>
  <c r="O107" i="2"/>
  <c r="T48" i="2"/>
  <c r="S48" i="2"/>
  <c r="S104" i="2" s="1"/>
  <c r="G110" i="2"/>
  <c r="I106" i="2"/>
  <c r="O108" i="2"/>
  <c r="Q106" i="2"/>
  <c r="S49" i="2"/>
  <c r="S105" i="2" s="1"/>
  <c r="T49" i="2"/>
  <c r="T98" i="2"/>
  <c r="T109" i="2"/>
  <c r="T96" i="2"/>
  <c r="T104" i="2"/>
  <c r="T105" i="2"/>
  <c r="T110" i="2"/>
  <c r="S102" i="2"/>
  <c r="T102" i="2"/>
  <c r="S101" i="2"/>
  <c r="T101" i="2"/>
  <c r="T106" i="2"/>
  <c r="U50" i="2" s="1"/>
  <c r="S54" i="2"/>
  <c r="T54" i="2"/>
  <c r="T107" i="2"/>
  <c r="S52" i="2"/>
  <c r="T52" i="2"/>
  <c r="S100" i="2"/>
  <c r="T100" i="2"/>
  <c r="S92" i="2"/>
  <c r="T108" i="2"/>
  <c r="S76" i="2"/>
  <c r="S31" i="2"/>
  <c r="S63" i="2"/>
  <c r="S79" i="2"/>
  <c r="S85" i="2"/>
  <c r="S11" i="2"/>
  <c r="S37" i="2"/>
  <c r="S71" i="2"/>
  <c r="S93" i="2"/>
  <c r="S50" i="2"/>
  <c r="S106" i="2" s="1"/>
  <c r="S77" i="2"/>
  <c r="S70" i="2"/>
  <c r="S51" i="2"/>
  <c r="S107" i="2" s="1"/>
  <c r="S53" i="2"/>
  <c r="S109" i="2" s="1"/>
  <c r="S84" i="2"/>
  <c r="S34" i="2"/>
  <c r="S64" i="2"/>
  <c r="S72" i="2"/>
  <c r="S15" i="2"/>
  <c r="S65" i="2"/>
  <c r="S73" i="2"/>
  <c r="S89" i="2"/>
  <c r="S66" i="2"/>
  <c r="S74" i="2"/>
  <c r="S90" i="2"/>
  <c r="S43" i="2"/>
  <c r="S67" i="2"/>
  <c r="S91" i="2"/>
  <c r="S108" i="2" l="1"/>
  <c r="S110" i="2"/>
  <c r="U54" i="2"/>
  <c r="U52" i="2"/>
  <c r="U101" i="2"/>
  <c r="U49" i="2"/>
  <c r="U102" i="2"/>
  <c r="U40" i="2"/>
  <c r="U32" i="2"/>
  <c r="U24" i="2"/>
  <c r="U16" i="2"/>
  <c r="U8" i="2"/>
  <c r="U88" i="2"/>
  <c r="U80" i="2"/>
  <c r="U72" i="2"/>
  <c r="U64" i="2"/>
  <c r="U56" i="2"/>
  <c r="U43" i="2"/>
  <c r="U35" i="2"/>
  <c r="U27" i="2"/>
  <c r="U19" i="2"/>
  <c r="U11" i="2"/>
  <c r="U91" i="2"/>
  <c r="U83" i="2"/>
  <c r="U75" i="2"/>
  <c r="U67" i="2"/>
  <c r="U59" i="2"/>
  <c r="U96" i="2"/>
  <c r="U51" i="2"/>
  <c r="U44" i="2"/>
  <c r="U36" i="2"/>
  <c r="U28" i="2"/>
  <c r="U20" i="2"/>
  <c r="U12" i="2"/>
  <c r="U92" i="2"/>
  <c r="U84" i="2"/>
  <c r="U76" i="2"/>
  <c r="U68" i="2"/>
  <c r="U60" i="2"/>
  <c r="U46" i="2"/>
  <c r="U38" i="2"/>
  <c r="U22" i="2"/>
  <c r="U30" i="2"/>
  <c r="U14" i="2"/>
  <c r="U94" i="2"/>
  <c r="U86" i="2"/>
  <c r="U78" i="2"/>
  <c r="U70" i="2"/>
  <c r="U62" i="2"/>
  <c r="U99" i="2"/>
  <c r="U93" i="2"/>
  <c r="U85" i="2"/>
  <c r="U77" i="2"/>
  <c r="U69" i="2"/>
  <c r="U61" i="2"/>
  <c r="U45" i="2"/>
  <c r="U37" i="2"/>
  <c r="U29" i="2"/>
  <c r="U21" i="2"/>
  <c r="U13" i="2"/>
  <c r="U100" i="2"/>
  <c r="U42" i="2"/>
  <c r="U34" i="2"/>
  <c r="U26" i="2"/>
  <c r="U18" i="2"/>
  <c r="U10" i="2"/>
  <c r="U90" i="2"/>
  <c r="U82" i="2"/>
  <c r="U74" i="2"/>
  <c r="U66" i="2"/>
  <c r="U58" i="2"/>
  <c r="U48" i="2"/>
  <c r="U104" i="2" s="1"/>
  <c r="U41" i="2"/>
  <c r="U33" i="2"/>
  <c r="U25" i="2"/>
  <c r="U17" i="2"/>
  <c r="U9" i="2"/>
  <c r="U89" i="2"/>
  <c r="U81" i="2"/>
  <c r="U73" i="2"/>
  <c r="U65" i="2"/>
  <c r="U57" i="2"/>
  <c r="U97" i="2"/>
  <c r="U98" i="2"/>
  <c r="U106" i="2" s="1"/>
  <c r="U53" i="2"/>
  <c r="U109" i="2" s="1"/>
  <c r="U107" i="2" l="1"/>
  <c r="U105" i="2"/>
  <c r="U108" i="2"/>
  <c r="U110" i="2"/>
</calcChain>
</file>

<file path=xl/comments1.xml><?xml version="1.0" encoding="utf-8"?>
<comments xmlns="http://schemas.openxmlformats.org/spreadsheetml/2006/main">
  <authors>
    <author>Bernd Eckhardt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Bernd Eckhardt:</t>
        </r>
        <r>
          <rPr>
            <sz val="9"/>
            <color indexed="81"/>
            <rFont val="Tahoma"/>
            <family val="2"/>
          </rPr>
          <t xml:space="preserve">
thereof 10 ha sowed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Bernd Eckhardt:</t>
        </r>
        <r>
          <rPr>
            <sz val="9"/>
            <color indexed="81"/>
            <rFont val="Tahoma"/>
            <family val="2"/>
          </rPr>
          <t xml:space="preserve">
thereof 8 ha sowed</t>
        </r>
      </text>
    </comment>
    <comment ref="N58" authorId="0" shapeId="0">
      <text>
        <r>
          <rPr>
            <b/>
            <sz val="9"/>
            <color indexed="81"/>
            <rFont val="Tahoma"/>
            <family val="2"/>
          </rPr>
          <t>Bernd Eckhardt:</t>
        </r>
        <r>
          <rPr>
            <sz val="9"/>
            <color indexed="81"/>
            <rFont val="Tahoma"/>
            <family val="2"/>
          </rPr>
          <t xml:space="preserve">
thereof 20 ha sowed</t>
        </r>
      </text>
    </comment>
  </commentList>
</comments>
</file>

<file path=xl/sharedStrings.xml><?xml version="1.0" encoding="utf-8"?>
<sst xmlns="http://schemas.openxmlformats.org/spreadsheetml/2006/main" count="699" uniqueCount="59">
  <si>
    <t>Beech</t>
  </si>
  <si>
    <t>Oaks (all)</t>
  </si>
  <si>
    <t>Broad-leaved species</t>
  </si>
  <si>
    <t>Spruce</t>
  </si>
  <si>
    <t>Fir</t>
  </si>
  <si>
    <t>Black pine</t>
  </si>
  <si>
    <t>Scots pine</t>
  </si>
  <si>
    <t>Other conifers</t>
  </si>
  <si>
    <t>Coniferous species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</si>
  <si>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</si>
  <si>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</si>
  <si>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</si>
  <si>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</si>
  <si>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</si>
  <si>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</si>
  <si>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</si>
  <si>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</si>
  <si>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</si>
  <si>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</si>
  <si>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</si>
  <si>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</si>
  <si>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</si>
  <si>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</si>
  <si>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</si>
  <si>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</si>
  <si>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</si>
  <si>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</si>
  <si>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</si>
  <si>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</si>
  <si>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</si>
  <si>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</si>
  <si>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</si>
  <si>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</si>
  <si>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</si>
  <si>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</si>
  <si>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</si>
  <si>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</si>
  <si>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</si>
  <si>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</si>
  <si>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</si>
  <si>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</si>
  <si>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</si>
  <si>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</si>
  <si>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</si>
  <si>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</si>
  <si>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</si>
  <si>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Acacia</t>
  </si>
  <si>
    <t>Other hard wood</t>
  </si>
  <si>
    <t>Other soft wood</t>
  </si>
  <si>
    <t>Afforestation area (in hectares) by forest types, species and species groups, by region, by years</t>
  </si>
  <si>
    <t>ES316M16</t>
  </si>
  <si>
    <t>Attention:</t>
  </si>
  <si>
    <t>To do so, the data in Column D &amp; E was cut, all content of columns F to S moved two columns to the left and the cut content was entered into Columns R &amp; S.</t>
  </si>
  <si>
    <t>By doing so, this table fits also with table ES322E16 (compare especially the figures for Acacia species)</t>
  </si>
  <si>
    <t xml:space="preserve">This table summarizes afforestation activities by 'Planting' and 'Sowing'. Figures in light green reflect a combination of 'planting' &amp; 'sowing'. Figures in dark green area is afforestation solely based on sowing. </t>
  </si>
  <si>
    <t>Figures on grey or white background is afforestation by 'planting' only as of table ES322E16.</t>
  </si>
  <si>
    <t>Column titles and columns in the original table had been mixed up. Based on data from Table ES322E16 the error has been corrected here.</t>
  </si>
  <si>
    <t>The sums of Table ES322E16 and ES332M16 fit with the totals in this table.</t>
  </si>
  <si>
    <t>Figures of 'sowing' are made available in Table ES332M16, while unfortunatly not in the same detail by species as here, but only summarized for broadleaved species and coniferous species.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</si>
</sst>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15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2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8" xfId="0" applyFont="1" applyFill="1" applyBorder="1" applyProtection="1"/>
    <xf numFmtId="10" fontId="0" fillId="0" borderId="9" xfId="1" applyNumberFormat="1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2" fillId="0" borderId="12" xfId="0" applyFont="1" applyFill="1" applyBorder="1" applyProtection="1"/>
    <xf numFmtId="0" fontId="2" fillId="0" borderId="12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wrapText="1"/>
    </xf>
    <xf numFmtId="0" fontId="2" fillId="0" borderId="15" xfId="0" applyFont="1" applyFill="1" applyBorder="1" applyAlignment="1" applyProtection="1">
      <alignment wrapText="1"/>
    </xf>
    <xf numFmtId="0" fontId="2" fillId="0" borderId="13" xfId="0" applyFont="1" applyFill="1" applyBorder="1" applyProtection="1"/>
    <xf numFmtId="0" fontId="0" fillId="0" borderId="3" xfId="0" applyFont="1" applyFill="1" applyBorder="1" applyProtection="1"/>
    <xf numFmtId="10" fontId="0" fillId="0" borderId="4" xfId="1" applyNumberFormat="1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7" xfId="0" applyNumberFormat="1" applyFill="1" applyBorder="1" applyProtection="1"/>
    <xf numFmtId="3" fontId="0" fillId="0" borderId="3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2" fillId="2" borderId="18" xfId="0" applyFont="1" applyFill="1" applyBorder="1" applyAlignment="1" applyProtection="1">
      <alignment wrapText="1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5" xfId="0" applyFont="1" applyFill="1" applyBorder="1" applyProtection="1"/>
    <xf numFmtId="3" fontId="2" fillId="0" borderId="5" xfId="0" applyNumberFormat="1" applyFont="1" applyFill="1" applyBorder="1" applyProtection="1"/>
    <xf numFmtId="10" fontId="2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3" fontId="2" fillId="0" borderId="7" xfId="0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9" xfId="0" applyNumberFormat="1" applyFont="1" applyFill="1" applyBorder="1" applyProtection="1"/>
    <xf numFmtId="3" fontId="2" fillId="2" borderId="3" xfId="0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3" fontId="2" fillId="2" borderId="8" xfId="0" applyNumberFormat="1" applyFont="1" applyFill="1" applyBorder="1" applyAlignment="1" applyProtection="1">
      <alignment horizontal="right"/>
    </xf>
    <xf numFmtId="3" fontId="2" fillId="2" borderId="17" xfId="0" applyNumberFormat="1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4" xfId="0" applyNumberFormat="1" applyFont="1" applyFill="1" applyBorder="1" applyAlignment="1" applyProtection="1">
      <alignment horizontal="right"/>
    </xf>
    <xf numFmtId="10" fontId="0" fillId="0" borderId="3" xfId="1" applyNumberFormat="1" applyFont="1" applyFill="1" applyBorder="1" applyAlignment="1" applyProtection="1">
      <alignment horizontal="right"/>
    </xf>
    <xf numFmtId="10" fontId="0" fillId="2" borderId="1" xfId="1" applyNumberFormat="1" applyFont="1" applyFill="1" applyBorder="1" applyAlignment="1" applyProtection="1">
      <alignment horizontal="right"/>
    </xf>
    <xf numFmtId="10" fontId="0" fillId="0" borderId="1" xfId="1" applyNumberFormat="1" applyFont="1" applyFill="1" applyBorder="1" applyAlignment="1" applyProtection="1">
      <alignment horizontal="right"/>
    </xf>
    <xf numFmtId="10" fontId="0" fillId="0" borderId="8" xfId="1" applyNumberFormat="1" applyFont="1" applyFill="1" applyBorder="1" applyAlignment="1" applyProtection="1">
      <alignment horizontal="right"/>
    </xf>
    <xf numFmtId="10" fontId="0" fillId="2" borderId="3" xfId="1" applyNumberFormat="1" applyFont="1" applyFill="1" applyBorder="1" applyAlignment="1" applyProtection="1">
      <alignment horizontal="right"/>
    </xf>
    <xf numFmtId="10" fontId="0" fillId="2" borderId="8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10" fontId="2" fillId="2" borderId="3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10" fontId="2" fillId="2" borderId="1" xfId="1" applyNumberFormat="1" applyFont="1" applyFill="1" applyBorder="1" applyAlignment="1" applyProtection="1">
      <alignment horizontal="right"/>
    </xf>
    <xf numFmtId="10" fontId="2" fillId="0" borderId="8" xfId="1" applyNumberFormat="1" applyFont="1" applyFill="1" applyBorder="1" applyAlignment="1" applyProtection="1">
      <alignment horizontal="right"/>
    </xf>
    <xf numFmtId="10" fontId="2" fillId="2" borderId="8" xfId="1" applyNumberFormat="1" applyFont="1" applyFill="1" applyBorder="1" applyAlignment="1" applyProtection="1">
      <alignment horizontal="right"/>
    </xf>
    <xf numFmtId="10" fontId="3" fillId="0" borderId="3" xfId="1" applyNumberFormat="1" applyFont="1" applyFill="1" applyBorder="1" applyAlignment="1" applyProtection="1">
      <alignment horizontal="right"/>
    </xf>
    <xf numFmtId="10" fontId="3" fillId="0" borderId="1" xfId="1" applyNumberFormat="1" applyFont="1" applyFill="1" applyBorder="1" applyAlignment="1" applyProtection="1">
      <alignment horizontal="right"/>
    </xf>
    <xf numFmtId="10" fontId="3" fillId="2" borderId="3" xfId="1" applyNumberFormat="1" applyFont="1" applyFill="1" applyBorder="1" applyAlignment="1" applyProtection="1">
      <alignment horizontal="right"/>
    </xf>
    <xf numFmtId="10" fontId="3" fillId="2" borderId="1" xfId="1" applyNumberFormat="1" applyFont="1" applyFill="1" applyBorder="1" applyAlignment="1" applyProtection="1">
      <alignment horizontal="right"/>
    </xf>
    <xf numFmtId="10" fontId="3" fillId="2" borderId="8" xfId="1" applyNumberFormat="1" applyFont="1" applyFill="1" applyBorder="1" applyAlignment="1" applyProtection="1">
      <alignment horizontal="right"/>
    </xf>
    <xf numFmtId="10" fontId="3" fillId="0" borderId="8" xfId="1" applyNumberFormat="1" applyFont="1" applyFill="1" applyBorder="1" applyAlignment="1" applyProtection="1">
      <alignment horizontal="right"/>
    </xf>
    <xf numFmtId="3" fontId="0" fillId="2" borderId="17" xfId="0" applyNumberFormat="1" applyFill="1" applyBorder="1" applyAlignment="1" applyProtection="1">
      <alignment horizontal="right"/>
    </xf>
    <xf numFmtId="3" fontId="0" fillId="2" borderId="16" xfId="0" applyNumberFormat="1" applyFill="1" applyBorder="1" applyAlignment="1" applyProtection="1">
      <alignment horizontal="right"/>
    </xf>
    <xf numFmtId="3" fontId="0" fillId="2" borderId="14" xfId="0" applyNumberFormat="1" applyFill="1" applyBorder="1" applyAlignment="1" applyProtection="1">
      <alignment horizontal="right"/>
    </xf>
    <xf numFmtId="3" fontId="0" fillId="2" borderId="16" xfId="0" applyNumberFormat="1" applyFont="1" applyFill="1" applyBorder="1" applyAlignment="1" applyProtection="1">
      <alignment horizontal="right"/>
    </xf>
    <xf numFmtId="3" fontId="0" fillId="2" borderId="14" xfId="0" applyNumberFormat="1" applyFont="1" applyFill="1" applyBorder="1" applyAlignment="1" applyProtection="1">
      <alignment horizontal="right"/>
    </xf>
    <xf numFmtId="0" fontId="0" fillId="3" borderId="0" xfId="0" applyFill="1" applyProtection="1"/>
    <xf numFmtId="0" fontId="1" fillId="0" borderId="10" xfId="0" applyFont="1" applyFill="1" applyBorder="1" applyProtection="1"/>
    <xf numFmtId="0" fontId="0" fillId="0" borderId="19" xfId="0" applyFill="1" applyBorder="1" applyProtection="1"/>
    <xf numFmtId="0" fontId="0" fillId="0" borderId="20" xfId="0" applyFill="1" applyBorder="1" applyProtection="1"/>
    <xf numFmtId="0" fontId="2" fillId="0" borderId="21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6" fillId="0" borderId="1" xfId="0" applyFont="1" applyFill="1" applyBorder="1" applyProtection="1"/>
    <xf numFmtId="3" fontId="0" fillId="4" borderId="1" xfId="0" applyNumberFormat="1" applyFill="1" applyBorder="1" applyAlignment="1" applyProtection="1">
      <alignment horizontal="right"/>
    </xf>
    <xf numFmtId="3" fontId="0" fillId="5" borderId="1" xfId="0" applyNumberFormat="1" applyFill="1" applyBorder="1" applyAlignment="1" applyProtection="1">
      <alignment horizontal="right"/>
    </xf>
    <xf numFmtId="10" fontId="0" fillId="4" borderId="1" xfId="1" applyNumberFormat="1" applyFont="1" applyFill="1" applyBorder="1" applyAlignment="1" applyProtection="1">
      <alignment horizontal="right"/>
    </xf>
    <xf numFmtId="10" fontId="3" fillId="4" borderId="1" xfId="1" applyNumberFormat="1" applyFont="1" applyFill="1" applyBorder="1" applyAlignment="1" applyProtection="1">
      <alignment horizontal="right"/>
    </xf>
    <xf numFmtId="3" fontId="0" fillId="4" borderId="3" xfId="0" applyNumberFormat="1" applyFill="1" applyBorder="1" applyAlignment="1" applyProtection="1">
      <alignment horizontal="right"/>
    </xf>
    <xf numFmtId="10" fontId="0" fillId="4" borderId="3" xfId="1" applyNumberFormat="1" applyFont="1" applyFill="1" applyBorder="1" applyAlignment="1" applyProtection="1">
      <alignment horizontal="right"/>
    </xf>
    <xf numFmtId="3" fontId="0" fillId="4" borderId="8" xfId="0" applyNumberFormat="1" applyFill="1" applyBorder="1" applyAlignment="1" applyProtection="1">
      <alignment horizontal="right"/>
    </xf>
    <xf numFmtId="10" fontId="0" fillId="4" borderId="8" xfId="1" applyNumberFormat="1" applyFont="1" applyFill="1" applyBorder="1" applyAlignment="1" applyProtection="1">
      <alignment horizontal="right"/>
    </xf>
    <xf numFmtId="3" fontId="0" fillId="5" borderId="3" xfId="0" applyNumberFormat="1" applyFill="1" applyBorder="1" applyAlignment="1" applyProtection="1">
      <alignment horizontal="right"/>
    </xf>
    <xf numFmtId="10" fontId="0" fillId="5" borderId="3" xfId="1" applyNumberFormat="1" applyFont="1" applyFill="1" applyBorder="1" applyAlignment="1" applyProtection="1">
      <alignment horizontal="right"/>
    </xf>
    <xf numFmtId="10" fontId="0" fillId="5" borderId="1" xfId="1" applyNumberFormat="1" applyFont="1" applyFill="1" applyBorder="1" applyAlignment="1" applyProtection="1">
      <alignment horizontal="right"/>
    </xf>
    <xf numFmtId="3" fontId="0" fillId="5" borderId="8" xfId="0" applyNumberFormat="1" applyFill="1" applyBorder="1" applyAlignment="1" applyProtection="1">
      <alignment horizontal="right"/>
    </xf>
    <xf numFmtId="10" fontId="0" fillId="5" borderId="8" xfId="1" applyNumberFormat="1" applyFont="1" applyFill="1" applyBorder="1" applyAlignment="1" applyProtection="1">
      <alignment horizontal="right"/>
    </xf>
    <xf numFmtId="0" fontId="0" fillId="4" borderId="1" xfId="0" applyFill="1" applyBorder="1" applyProtection="1"/>
    <xf numFmtId="0" fontId="0" fillId="5" borderId="1" xfId="0" applyFill="1" applyBorder="1" applyProtection="1"/>
    <xf numFmtId="3" fontId="0" fillId="4" borderId="16" xfId="0" applyNumberFormat="1" applyFill="1" applyBorder="1" applyAlignment="1" applyProtection="1">
      <alignment horizontal="right"/>
    </xf>
    <xf numFmtId="3" fontId="0" fillId="5" borderId="17" xfId="0" applyNumberFormat="1" applyFill="1" applyBorder="1" applyAlignment="1" applyProtection="1">
      <alignment horizontal="right"/>
    </xf>
    <xf numFmtId="3" fontId="0" fillId="5" borderId="16" xfId="0" applyNumberFormat="1" applyFill="1" applyBorder="1" applyAlignment="1" applyProtection="1">
      <alignment horizontal="right"/>
    </xf>
    <xf numFmtId="3" fontId="0" fillId="5" borderId="14" xfId="0" applyNumberForma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0"/>
  <sheetViews>
    <sheetView tabSelected="1" workbookViewId="0">
      <pane xSplit="3" ySplit="6" topLeftCell="D89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8.75" x14ac:dyDescent="0.3">
      <c r="A1" s="5"/>
      <c r="B1" s="88" t="s">
        <v>49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5.75" x14ac:dyDescent="0.25">
      <c r="A2" s="15"/>
      <c r="B2" s="95" t="s">
        <v>54</v>
      </c>
      <c r="C2" s="5"/>
      <c r="D2" s="5"/>
      <c r="E2" s="5"/>
      <c r="F2" s="109"/>
      <c r="G2" s="109"/>
      <c r="H2" s="5"/>
      <c r="I2" s="5"/>
      <c r="J2" s="5"/>
      <c r="K2" s="15"/>
      <c r="L2" s="110"/>
      <c r="M2" s="110"/>
      <c r="N2" s="5"/>
      <c r="O2" s="5"/>
      <c r="P2" s="5"/>
      <c r="Q2" s="5"/>
      <c r="R2" s="5"/>
      <c r="S2" s="5"/>
      <c r="T2" s="5"/>
      <c r="U2" s="5"/>
    </row>
    <row r="3" spans="1:21" ht="15.75" x14ac:dyDescent="0.25">
      <c r="A3" s="15"/>
      <c r="B3" s="95" t="s">
        <v>55</v>
      </c>
      <c r="C3" s="5"/>
      <c r="D3" s="5"/>
      <c r="E3" s="5"/>
      <c r="F3" s="5"/>
      <c r="G3" s="5"/>
      <c r="H3" s="5" t="s">
        <v>58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.75" x14ac:dyDescent="0.25">
      <c r="A4" s="15"/>
      <c r="B4" s="95" t="s">
        <v>57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thickBot="1" x14ac:dyDescent="0.3">
      <c r="A5" s="15"/>
      <c r="B5" s="89"/>
      <c r="C5" s="90"/>
      <c r="D5" s="91" t="s">
        <v>25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U5" s="94"/>
    </row>
    <row r="6" spans="1:21" ht="30.75" thickBot="1" x14ac:dyDescent="0.3">
      <c r="A6" s="16" t="s">
        <v>43</v>
      </c>
      <c r="B6" s="17" t="s">
        <v>24</v>
      </c>
      <c r="C6" s="21" t="s">
        <v>23</v>
      </c>
      <c r="D6" s="20" t="s">
        <v>26</v>
      </c>
      <c r="E6" s="18" t="s">
        <v>27</v>
      </c>
      <c r="F6" s="30" t="s">
        <v>28</v>
      </c>
      <c r="G6" s="30" t="s">
        <v>29</v>
      </c>
      <c r="H6" s="18" t="s">
        <v>30</v>
      </c>
      <c r="I6" s="18" t="s">
        <v>31</v>
      </c>
      <c r="J6" s="30" t="s">
        <v>32</v>
      </c>
      <c r="K6" s="30" t="s">
        <v>33</v>
      </c>
      <c r="L6" s="18" t="s">
        <v>34</v>
      </c>
      <c r="M6" s="18" t="s">
        <v>34</v>
      </c>
      <c r="N6" s="30" t="s">
        <v>35</v>
      </c>
      <c r="O6" s="30" t="s">
        <v>36</v>
      </c>
      <c r="P6" s="18" t="s">
        <v>37</v>
      </c>
      <c r="Q6" s="18" t="s">
        <v>38</v>
      </c>
      <c r="R6" s="30" t="s">
        <v>39</v>
      </c>
      <c r="S6" s="34" t="s">
        <v>40</v>
      </c>
      <c r="T6" s="24" t="s">
        <v>41</v>
      </c>
      <c r="U6" s="19" t="s">
        <v>42</v>
      </c>
    </row>
    <row r="7" spans="1:21" x14ac:dyDescent="0.25">
      <c r="A7" s="9">
        <v>1</v>
      </c>
      <c r="B7" s="22" t="s">
        <v>0</v>
      </c>
      <c r="C7" s="46">
        <v>2010</v>
      </c>
      <c r="D7" s="28" t="s">
        <v>22</v>
      </c>
      <c r="E7" s="28" t="s">
        <v>22</v>
      </c>
      <c r="F7" s="31" t="s">
        <v>22</v>
      </c>
      <c r="G7" s="31" t="s">
        <v>22</v>
      </c>
      <c r="H7" s="28" t="s">
        <v>22</v>
      </c>
      <c r="I7" s="28" t="s">
        <v>22</v>
      </c>
      <c r="J7" s="31" t="s">
        <v>22</v>
      </c>
      <c r="K7" s="31" t="s">
        <v>22</v>
      </c>
      <c r="L7" s="28" t="s">
        <v>22</v>
      </c>
      <c r="M7" s="28" t="s">
        <v>22</v>
      </c>
      <c r="N7" s="104">
        <v>155</v>
      </c>
      <c r="O7" s="105">
        <f>N7/N$103</f>
        <v>0.60546875</v>
      </c>
      <c r="P7" s="28" t="s">
        <v>22</v>
      </c>
      <c r="Q7" s="28" t="s">
        <v>22</v>
      </c>
      <c r="R7" s="82" t="s">
        <v>22</v>
      </c>
      <c r="S7" s="82" t="s">
        <v>22</v>
      </c>
      <c r="T7" s="25">
        <f t="shared" ref="T7:T38" si="0">SUM(R7,D7,F7,H7,J7,L7,N7,P7)</f>
        <v>155</v>
      </c>
      <c r="U7" s="23">
        <f>T7/T$103</f>
        <v>5.2206130010104414E-2</v>
      </c>
    </row>
    <row r="8" spans="1:21" x14ac:dyDescent="0.25">
      <c r="A8" s="10">
        <v>2</v>
      </c>
      <c r="B8" s="7" t="s">
        <v>0</v>
      </c>
      <c r="C8" s="47">
        <v>2011</v>
      </c>
      <c r="D8" s="8">
        <v>10</v>
      </c>
      <c r="E8" s="66">
        <f>D8/D$104</f>
        <v>1.9455252918287938E-2</v>
      </c>
      <c r="F8" s="32" t="s">
        <v>22</v>
      </c>
      <c r="G8" s="32" t="s">
        <v>22</v>
      </c>
      <c r="H8" s="8" t="s">
        <v>22</v>
      </c>
      <c r="I8" s="8" t="s">
        <v>22</v>
      </c>
      <c r="J8" s="32" t="s">
        <v>22</v>
      </c>
      <c r="K8" s="32" t="s">
        <v>22</v>
      </c>
      <c r="L8" s="8" t="s">
        <v>22</v>
      </c>
      <c r="M8" s="8" t="s">
        <v>22</v>
      </c>
      <c r="N8" s="97">
        <v>25</v>
      </c>
      <c r="O8" s="106">
        <f>N8/N$104</f>
        <v>5.6053811659192827E-2</v>
      </c>
      <c r="P8" s="8" t="s">
        <v>22</v>
      </c>
      <c r="Q8" s="8" t="s">
        <v>22</v>
      </c>
      <c r="R8" s="83" t="s">
        <v>22</v>
      </c>
      <c r="S8" s="83" t="s">
        <v>22</v>
      </c>
      <c r="T8" s="26">
        <f t="shared" si="0"/>
        <v>35</v>
      </c>
      <c r="U8" s="11">
        <f>T8/T$104</f>
        <v>1.6818837097549257E-2</v>
      </c>
    </row>
    <row r="9" spans="1:21" x14ac:dyDescent="0.25">
      <c r="A9" s="10">
        <v>3</v>
      </c>
      <c r="B9" s="7" t="s">
        <v>0</v>
      </c>
      <c r="C9" s="47">
        <v>2012</v>
      </c>
      <c r="D9" s="8" t="s">
        <v>22</v>
      </c>
      <c r="E9" s="8" t="s">
        <v>22</v>
      </c>
      <c r="F9" s="32" t="s">
        <v>22</v>
      </c>
      <c r="G9" s="32" t="s">
        <v>22</v>
      </c>
      <c r="H9" s="8" t="s">
        <v>22</v>
      </c>
      <c r="I9" s="8" t="s">
        <v>22</v>
      </c>
      <c r="J9" s="32" t="s">
        <v>22</v>
      </c>
      <c r="K9" s="32" t="s">
        <v>22</v>
      </c>
      <c r="L9" s="97">
        <v>30</v>
      </c>
      <c r="M9" s="106">
        <f>L9/L$105</f>
        <v>6.0483870967741937E-2</v>
      </c>
      <c r="N9" s="32" t="s">
        <v>22</v>
      </c>
      <c r="O9" s="32" t="s">
        <v>22</v>
      </c>
      <c r="P9" s="8">
        <v>20</v>
      </c>
      <c r="Q9" s="66">
        <f>P9/P$105</f>
        <v>0.37735849056603776</v>
      </c>
      <c r="R9" s="83" t="s">
        <v>22</v>
      </c>
      <c r="S9" s="83" t="s">
        <v>22</v>
      </c>
      <c r="T9" s="26">
        <f t="shared" si="0"/>
        <v>50</v>
      </c>
      <c r="U9" s="11">
        <f>T9/T$105</f>
        <v>3.6284470246734396E-2</v>
      </c>
    </row>
    <row r="10" spans="1:21" x14ac:dyDescent="0.25">
      <c r="A10" s="10">
        <v>4</v>
      </c>
      <c r="B10" s="7" t="s">
        <v>0</v>
      </c>
      <c r="C10" s="47">
        <v>2013</v>
      </c>
      <c r="D10" s="8" t="s">
        <v>22</v>
      </c>
      <c r="E10" s="8" t="s">
        <v>22</v>
      </c>
      <c r="F10" s="32">
        <v>5</v>
      </c>
      <c r="G10" s="65">
        <f>F10/F$106</f>
        <v>2.6178010471204188E-2</v>
      </c>
      <c r="H10" s="8" t="s">
        <v>22</v>
      </c>
      <c r="I10" s="8" t="s">
        <v>22</v>
      </c>
      <c r="J10" s="32" t="s">
        <v>22</v>
      </c>
      <c r="K10" s="32" t="s">
        <v>22</v>
      </c>
      <c r="L10" s="8" t="s">
        <v>22</v>
      </c>
      <c r="M10" s="8" t="s">
        <v>22</v>
      </c>
      <c r="N10" s="32" t="s">
        <v>22</v>
      </c>
      <c r="O10" s="32" t="s">
        <v>22</v>
      </c>
      <c r="P10" s="8" t="s">
        <v>22</v>
      </c>
      <c r="Q10" s="8" t="s">
        <v>22</v>
      </c>
      <c r="R10" s="83" t="s">
        <v>22</v>
      </c>
      <c r="S10" s="83" t="s">
        <v>22</v>
      </c>
      <c r="T10" s="26">
        <f t="shared" si="0"/>
        <v>5</v>
      </c>
      <c r="U10" s="11">
        <f>T10/T$106</f>
        <v>3.3311125916055963E-3</v>
      </c>
    </row>
    <row r="11" spans="1:21" x14ac:dyDescent="0.25">
      <c r="A11" s="10">
        <v>5</v>
      </c>
      <c r="B11" s="7" t="s">
        <v>0</v>
      </c>
      <c r="C11" s="47">
        <v>2014</v>
      </c>
      <c r="D11" s="8" t="s">
        <v>22</v>
      </c>
      <c r="E11" s="8" t="s">
        <v>22</v>
      </c>
      <c r="F11" s="32" t="s">
        <v>22</v>
      </c>
      <c r="G11" s="32" t="s">
        <v>22</v>
      </c>
      <c r="H11" s="8" t="s">
        <v>22</v>
      </c>
      <c r="I11" s="8" t="s">
        <v>22</v>
      </c>
      <c r="J11" s="32" t="s">
        <v>22</v>
      </c>
      <c r="K11" s="32" t="s">
        <v>22</v>
      </c>
      <c r="L11" s="8">
        <v>30</v>
      </c>
      <c r="M11" s="66">
        <f>L11/L$107</f>
        <v>9.49367088607595E-2</v>
      </c>
      <c r="N11" s="32" t="s">
        <v>22</v>
      </c>
      <c r="O11" s="32" t="s">
        <v>22</v>
      </c>
      <c r="P11" s="8" t="s">
        <v>22</v>
      </c>
      <c r="Q11" s="8" t="s">
        <v>22</v>
      </c>
      <c r="R11" s="83">
        <v>1</v>
      </c>
      <c r="S11" s="65">
        <f>R11/R$107</f>
        <v>3.0303030303030304E-2</v>
      </c>
      <c r="T11" s="26">
        <f t="shared" si="0"/>
        <v>31</v>
      </c>
      <c r="U11" s="11">
        <f>T11/T$107</f>
        <v>2.913533834586466E-2</v>
      </c>
    </row>
    <row r="12" spans="1:21" x14ac:dyDescent="0.25">
      <c r="A12" s="10">
        <v>6</v>
      </c>
      <c r="B12" s="7" t="s">
        <v>0</v>
      </c>
      <c r="C12" s="47">
        <v>2015</v>
      </c>
      <c r="D12" s="8" t="s">
        <v>22</v>
      </c>
      <c r="E12" s="8" t="s">
        <v>22</v>
      </c>
      <c r="F12" s="32">
        <v>5</v>
      </c>
      <c r="G12" s="65">
        <f>F12/F$108</f>
        <v>3.875968992248062E-2</v>
      </c>
      <c r="H12" s="8" t="s">
        <v>22</v>
      </c>
      <c r="I12" s="8" t="s">
        <v>22</v>
      </c>
      <c r="J12" s="32" t="s">
        <v>22</v>
      </c>
      <c r="K12" s="32" t="s">
        <v>22</v>
      </c>
      <c r="L12" s="8" t="s">
        <v>22</v>
      </c>
      <c r="M12" s="8" t="s">
        <v>22</v>
      </c>
      <c r="N12" s="32" t="s">
        <v>22</v>
      </c>
      <c r="O12" s="32" t="s">
        <v>22</v>
      </c>
      <c r="P12" s="8" t="s">
        <v>22</v>
      </c>
      <c r="Q12" s="8" t="s">
        <v>22</v>
      </c>
      <c r="R12" s="83" t="s">
        <v>22</v>
      </c>
      <c r="S12" s="83" t="s">
        <v>22</v>
      </c>
      <c r="T12" s="26">
        <f t="shared" si="0"/>
        <v>5</v>
      </c>
      <c r="U12" s="11">
        <f>T12/T$108</f>
        <v>4.125412541254125E-3</v>
      </c>
    </row>
    <row r="13" spans="1:21" x14ac:dyDescent="0.25">
      <c r="A13" s="10">
        <v>7</v>
      </c>
      <c r="B13" s="7" t="s">
        <v>0</v>
      </c>
      <c r="C13" s="47">
        <v>2016</v>
      </c>
      <c r="D13" s="8" t="s">
        <v>22</v>
      </c>
      <c r="E13" s="8" t="s">
        <v>22</v>
      </c>
      <c r="F13" s="32" t="s">
        <v>22</v>
      </c>
      <c r="G13" s="32" t="s">
        <v>22</v>
      </c>
      <c r="H13" s="8" t="s">
        <v>22</v>
      </c>
      <c r="I13" s="8" t="s">
        <v>22</v>
      </c>
      <c r="J13" s="32" t="s">
        <v>22</v>
      </c>
      <c r="K13" s="32" t="s">
        <v>22</v>
      </c>
      <c r="L13" s="8" t="s">
        <v>22</v>
      </c>
      <c r="M13" s="8" t="s">
        <v>22</v>
      </c>
      <c r="N13" s="97">
        <v>51</v>
      </c>
      <c r="O13" s="106">
        <f>N13/N$109</f>
        <v>0.61445783132530118</v>
      </c>
      <c r="P13" s="8" t="s">
        <v>22</v>
      </c>
      <c r="Q13" s="8" t="s">
        <v>22</v>
      </c>
      <c r="R13" s="83" t="s">
        <v>22</v>
      </c>
      <c r="S13" s="83" t="s">
        <v>22</v>
      </c>
      <c r="T13" s="26">
        <f t="shared" si="0"/>
        <v>51</v>
      </c>
      <c r="U13" s="11">
        <f>T13/T$109</f>
        <v>4.8850574712643681E-2</v>
      </c>
    </row>
    <row r="14" spans="1:21" ht="15.75" thickBot="1" x14ac:dyDescent="0.3">
      <c r="A14" s="12">
        <v>8</v>
      </c>
      <c r="B14" s="13" t="s">
        <v>0</v>
      </c>
      <c r="C14" s="48">
        <v>2017</v>
      </c>
      <c r="D14" s="29" t="s">
        <v>22</v>
      </c>
      <c r="E14" s="29" t="s">
        <v>22</v>
      </c>
      <c r="F14" s="33" t="s">
        <v>22</v>
      </c>
      <c r="G14" s="33" t="s">
        <v>22</v>
      </c>
      <c r="H14" s="29" t="s">
        <v>22</v>
      </c>
      <c r="I14" s="29" t="s">
        <v>22</v>
      </c>
      <c r="J14" s="33" t="s">
        <v>22</v>
      </c>
      <c r="K14" s="33" t="s">
        <v>22</v>
      </c>
      <c r="L14" s="29" t="s">
        <v>22</v>
      </c>
      <c r="M14" s="29" t="s">
        <v>22</v>
      </c>
      <c r="N14" s="107">
        <v>45</v>
      </c>
      <c r="O14" s="108">
        <f>N14/N$110</f>
        <v>0.76271186440677963</v>
      </c>
      <c r="P14" s="29" t="s">
        <v>22</v>
      </c>
      <c r="Q14" s="29" t="s">
        <v>22</v>
      </c>
      <c r="R14" s="84" t="s">
        <v>22</v>
      </c>
      <c r="S14" s="84" t="s">
        <v>22</v>
      </c>
      <c r="T14" s="27">
        <f t="shared" si="0"/>
        <v>45</v>
      </c>
      <c r="U14" s="14">
        <f>T14/T$110</f>
        <v>8.1374321880650996E-2</v>
      </c>
    </row>
    <row r="15" spans="1:21" x14ac:dyDescent="0.25">
      <c r="A15" s="9">
        <v>9</v>
      </c>
      <c r="B15" s="22" t="s">
        <v>1</v>
      </c>
      <c r="C15" s="46">
        <v>2010</v>
      </c>
      <c r="D15" s="104">
        <v>5</v>
      </c>
      <c r="E15" s="105">
        <f>D15/D$103</f>
        <v>6.8587105624142658E-3</v>
      </c>
      <c r="F15" s="31">
        <v>3</v>
      </c>
      <c r="G15" s="68">
        <f>F15/F$103</f>
        <v>5.3003533568904597E-3</v>
      </c>
      <c r="H15" s="28" t="s">
        <v>22</v>
      </c>
      <c r="I15" s="28" t="s">
        <v>22</v>
      </c>
      <c r="J15" s="104">
        <v>5</v>
      </c>
      <c r="K15" s="105">
        <f>J15/J$103</f>
        <v>2.358490566037736E-2</v>
      </c>
      <c r="L15" s="28">
        <v>39</v>
      </c>
      <c r="M15" s="64">
        <f>L15/L$103</f>
        <v>6.0465116279069767E-2</v>
      </c>
      <c r="N15" s="31" t="s">
        <v>22</v>
      </c>
      <c r="O15" s="31" t="s">
        <v>22</v>
      </c>
      <c r="P15" s="28" t="s">
        <v>22</v>
      </c>
      <c r="Q15" s="28" t="s">
        <v>22</v>
      </c>
      <c r="R15" s="82">
        <v>5</v>
      </c>
      <c r="S15" s="68">
        <f>R15/R$103</f>
        <v>5.2631578947368418E-2</v>
      </c>
      <c r="T15" s="25">
        <f t="shared" si="0"/>
        <v>57</v>
      </c>
      <c r="U15" s="23">
        <f>T15/T$103</f>
        <v>1.9198383294038397E-2</v>
      </c>
    </row>
    <row r="16" spans="1:21" x14ac:dyDescent="0.25">
      <c r="A16" s="10">
        <v>10</v>
      </c>
      <c r="B16" s="7" t="s">
        <v>1</v>
      </c>
      <c r="C16" s="47">
        <v>2011</v>
      </c>
      <c r="D16" s="8">
        <v>2</v>
      </c>
      <c r="E16" s="66">
        <f>D16/D$104</f>
        <v>3.8910505836575876E-3</v>
      </c>
      <c r="F16" s="32">
        <v>71</v>
      </c>
      <c r="G16" s="65">
        <f>F16/F$104</f>
        <v>0.1513859275053305</v>
      </c>
      <c r="H16" s="8" t="s">
        <v>22</v>
      </c>
      <c r="I16" s="8" t="s">
        <v>22</v>
      </c>
      <c r="J16" s="32" t="s">
        <v>22</v>
      </c>
      <c r="K16" s="32" t="s">
        <v>22</v>
      </c>
      <c r="L16" s="8">
        <v>9</v>
      </c>
      <c r="M16" s="66">
        <f>L16/L$104</f>
        <v>3.2258064516129031E-2</v>
      </c>
      <c r="N16" s="32">
        <v>37</v>
      </c>
      <c r="O16" s="65">
        <f>N16/N$104</f>
        <v>8.2959641255605385E-2</v>
      </c>
      <c r="P16" s="8" t="s">
        <v>22</v>
      </c>
      <c r="Q16" s="8" t="s">
        <v>22</v>
      </c>
      <c r="R16" s="83" t="s">
        <v>22</v>
      </c>
      <c r="S16" s="83" t="s">
        <v>22</v>
      </c>
      <c r="T16" s="26">
        <f t="shared" si="0"/>
        <v>119</v>
      </c>
      <c r="U16" s="11">
        <f>T16/T$104</f>
        <v>5.7184046131667471E-2</v>
      </c>
    </row>
    <row r="17" spans="1:21" x14ac:dyDescent="0.25">
      <c r="A17" s="10">
        <v>11</v>
      </c>
      <c r="B17" s="7" t="s">
        <v>1</v>
      </c>
      <c r="C17" s="47">
        <v>2012</v>
      </c>
      <c r="D17" s="8" t="s">
        <v>22</v>
      </c>
      <c r="E17" s="8" t="s">
        <v>22</v>
      </c>
      <c r="F17" s="32">
        <v>27</v>
      </c>
      <c r="G17" s="65">
        <f>F17/F$105</f>
        <v>0.11297071129707113</v>
      </c>
      <c r="H17" s="8" t="s">
        <v>22</v>
      </c>
      <c r="I17" s="8" t="s">
        <v>22</v>
      </c>
      <c r="J17" s="32" t="s">
        <v>22</v>
      </c>
      <c r="K17" s="32" t="s">
        <v>22</v>
      </c>
      <c r="L17" s="8">
        <v>40</v>
      </c>
      <c r="M17" s="66">
        <f>L17/L$105</f>
        <v>8.0645161290322578E-2</v>
      </c>
      <c r="N17" s="32" t="s">
        <v>22</v>
      </c>
      <c r="O17" s="32" t="s">
        <v>22</v>
      </c>
      <c r="P17" s="8" t="s">
        <v>22</v>
      </c>
      <c r="Q17" s="8" t="s">
        <v>22</v>
      </c>
      <c r="R17" s="83" t="s">
        <v>22</v>
      </c>
      <c r="S17" s="83" t="s">
        <v>22</v>
      </c>
      <c r="T17" s="26">
        <f t="shared" si="0"/>
        <v>67</v>
      </c>
      <c r="U17" s="11">
        <f>T17/T$105</f>
        <v>4.862119013062409E-2</v>
      </c>
    </row>
    <row r="18" spans="1:21" x14ac:dyDescent="0.25">
      <c r="A18" s="10">
        <v>12</v>
      </c>
      <c r="B18" s="7" t="s">
        <v>1</v>
      </c>
      <c r="C18" s="47">
        <v>2013</v>
      </c>
      <c r="D18" s="8" t="s">
        <v>22</v>
      </c>
      <c r="E18" s="8" t="s">
        <v>22</v>
      </c>
      <c r="F18" s="32">
        <v>4</v>
      </c>
      <c r="G18" s="65">
        <f>F18/F$106</f>
        <v>2.0942408376963352E-2</v>
      </c>
      <c r="H18" s="8" t="s">
        <v>22</v>
      </c>
      <c r="I18" s="8" t="s">
        <v>22</v>
      </c>
      <c r="J18" s="32" t="s">
        <v>22</v>
      </c>
      <c r="K18" s="32" t="s">
        <v>22</v>
      </c>
      <c r="L18" s="8">
        <v>40</v>
      </c>
      <c r="M18" s="66">
        <f>L18/L$106</f>
        <v>8.5653104925053528E-2</v>
      </c>
      <c r="N18" s="97">
        <v>15</v>
      </c>
      <c r="O18" s="106">
        <f>N18/N$106</f>
        <v>7.0422535211267609E-2</v>
      </c>
      <c r="P18" s="8" t="s">
        <v>22</v>
      </c>
      <c r="Q18" s="8" t="s">
        <v>22</v>
      </c>
      <c r="R18" s="83" t="s">
        <v>22</v>
      </c>
      <c r="S18" s="83" t="s">
        <v>22</v>
      </c>
      <c r="T18" s="26">
        <f t="shared" si="0"/>
        <v>59</v>
      </c>
      <c r="U18" s="11">
        <f>T18/T$106</f>
        <v>3.9307128580946038E-2</v>
      </c>
    </row>
    <row r="19" spans="1:21" x14ac:dyDescent="0.25">
      <c r="A19" s="10">
        <v>13</v>
      </c>
      <c r="B19" s="7" t="s">
        <v>1</v>
      </c>
      <c r="C19" s="47">
        <v>2014</v>
      </c>
      <c r="D19" s="8">
        <v>96</v>
      </c>
      <c r="E19" s="66">
        <f>D19/D$107</f>
        <v>0.37209302325581395</v>
      </c>
      <c r="F19" s="32">
        <v>74</v>
      </c>
      <c r="G19" s="65">
        <f>F19/F$107</f>
        <v>0.46250000000000002</v>
      </c>
      <c r="H19" s="8" t="s">
        <v>22</v>
      </c>
      <c r="I19" s="8" t="s">
        <v>22</v>
      </c>
      <c r="J19" s="32">
        <v>21</v>
      </c>
      <c r="K19" s="65">
        <f>J19/J$107</f>
        <v>0.2</v>
      </c>
      <c r="L19" s="8">
        <v>48</v>
      </c>
      <c r="M19" s="66">
        <f>L19/L$107</f>
        <v>0.15189873417721519</v>
      </c>
      <c r="N19" s="32" t="s">
        <v>22</v>
      </c>
      <c r="O19" s="32" t="s">
        <v>22</v>
      </c>
      <c r="P19" s="8">
        <v>30</v>
      </c>
      <c r="Q19" s="66">
        <f>P19/P$107</f>
        <v>0.5357142857142857</v>
      </c>
      <c r="R19" s="83" t="s">
        <v>22</v>
      </c>
      <c r="S19" s="83" t="s">
        <v>22</v>
      </c>
      <c r="T19" s="26">
        <f t="shared" si="0"/>
        <v>269</v>
      </c>
      <c r="U19" s="11">
        <f>T19/T$107</f>
        <v>0.25281954887218044</v>
      </c>
    </row>
    <row r="20" spans="1:21" x14ac:dyDescent="0.25">
      <c r="A20" s="10">
        <v>14</v>
      </c>
      <c r="B20" s="7" t="s">
        <v>1</v>
      </c>
      <c r="C20" s="47">
        <v>2015</v>
      </c>
      <c r="D20" s="8" t="s">
        <v>22</v>
      </c>
      <c r="E20" s="8" t="s">
        <v>22</v>
      </c>
      <c r="F20" s="96">
        <v>12</v>
      </c>
      <c r="G20" s="98">
        <f>F20/F$108</f>
        <v>9.3023255813953487E-2</v>
      </c>
      <c r="H20" s="8" t="s">
        <v>22</v>
      </c>
      <c r="I20" s="8" t="s">
        <v>22</v>
      </c>
      <c r="J20" s="32" t="s">
        <v>22</v>
      </c>
      <c r="K20" s="32" t="s">
        <v>22</v>
      </c>
      <c r="L20" s="8">
        <v>25</v>
      </c>
      <c r="M20" s="66">
        <f>L20/L$108</f>
        <v>0.11682242990654206</v>
      </c>
      <c r="N20" s="97">
        <v>38</v>
      </c>
      <c r="O20" s="106">
        <f>N20/N$108</f>
        <v>0.29007633587786258</v>
      </c>
      <c r="P20" s="8" t="s">
        <v>22</v>
      </c>
      <c r="Q20" s="8" t="s">
        <v>22</v>
      </c>
      <c r="R20" s="83">
        <v>6</v>
      </c>
      <c r="S20" s="65">
        <f>R20/R$108</f>
        <v>9.8360655737704916E-2</v>
      </c>
      <c r="T20" s="26">
        <f t="shared" si="0"/>
        <v>81</v>
      </c>
      <c r="U20" s="11">
        <f>T20/T$108</f>
        <v>6.6831683168316836E-2</v>
      </c>
    </row>
    <row r="21" spans="1:21" x14ac:dyDescent="0.25">
      <c r="A21" s="10">
        <v>15</v>
      </c>
      <c r="B21" s="7" t="s">
        <v>1</v>
      </c>
      <c r="C21" s="47">
        <v>2016</v>
      </c>
      <c r="D21" s="8" t="s">
        <v>22</v>
      </c>
      <c r="E21" s="8" t="s">
        <v>22</v>
      </c>
      <c r="F21" s="32">
        <v>10</v>
      </c>
      <c r="G21" s="65">
        <f>F21/F$109</f>
        <v>9.3457943925233641E-2</v>
      </c>
      <c r="H21" s="8" t="s">
        <v>22</v>
      </c>
      <c r="I21" s="8" t="s">
        <v>22</v>
      </c>
      <c r="J21" s="32">
        <v>14</v>
      </c>
      <c r="K21" s="65">
        <f>J21/J$109</f>
        <v>6.6666666666666666E-2</v>
      </c>
      <c r="L21" s="8">
        <v>27</v>
      </c>
      <c r="M21" s="66">
        <f>L21/L$109</f>
        <v>0.21951219512195122</v>
      </c>
      <c r="N21" s="32" t="s">
        <v>22</v>
      </c>
      <c r="O21" s="32" t="s">
        <v>22</v>
      </c>
      <c r="P21" s="8" t="s">
        <v>22</v>
      </c>
      <c r="Q21" s="8" t="s">
        <v>22</v>
      </c>
      <c r="R21" s="83" t="s">
        <v>22</v>
      </c>
      <c r="S21" s="83" t="s">
        <v>22</v>
      </c>
      <c r="T21" s="26">
        <f t="shared" si="0"/>
        <v>51</v>
      </c>
      <c r="U21" s="11">
        <f>T21/T$109</f>
        <v>4.8850574712643681E-2</v>
      </c>
    </row>
    <row r="22" spans="1:21" ht="15.75" thickBot="1" x14ac:dyDescent="0.3">
      <c r="A22" s="12">
        <v>16</v>
      </c>
      <c r="B22" s="13" t="s">
        <v>1</v>
      </c>
      <c r="C22" s="48">
        <v>2017</v>
      </c>
      <c r="D22" s="29" t="s">
        <v>22</v>
      </c>
      <c r="E22" s="29" t="s">
        <v>22</v>
      </c>
      <c r="F22" s="33" t="s">
        <v>22</v>
      </c>
      <c r="G22" s="33" t="s">
        <v>22</v>
      </c>
      <c r="H22" s="29" t="s">
        <v>22</v>
      </c>
      <c r="I22" s="29" t="s">
        <v>22</v>
      </c>
      <c r="J22" s="33">
        <v>6</v>
      </c>
      <c r="K22" s="69">
        <f>J22/J$110</f>
        <v>6.1855670103092786E-2</v>
      </c>
      <c r="L22" s="29" t="s">
        <v>22</v>
      </c>
      <c r="M22" s="29" t="s">
        <v>22</v>
      </c>
      <c r="N22" s="33" t="s">
        <v>22</v>
      </c>
      <c r="O22" s="33" t="s">
        <v>22</v>
      </c>
      <c r="P22" s="29" t="s">
        <v>22</v>
      </c>
      <c r="Q22" s="29" t="s">
        <v>22</v>
      </c>
      <c r="R22" s="84" t="s">
        <v>22</v>
      </c>
      <c r="S22" s="84" t="s">
        <v>22</v>
      </c>
      <c r="T22" s="27">
        <f t="shared" si="0"/>
        <v>6</v>
      </c>
      <c r="U22" s="14">
        <f>T22/T$110</f>
        <v>1.0849909584086799E-2</v>
      </c>
    </row>
    <row r="23" spans="1:21" x14ac:dyDescent="0.25">
      <c r="A23" s="9">
        <v>17</v>
      </c>
      <c r="B23" s="22" t="s">
        <v>46</v>
      </c>
      <c r="C23" s="46">
        <v>2010</v>
      </c>
      <c r="D23" s="28">
        <v>222</v>
      </c>
      <c r="E23" s="76">
        <f>D23/D$103</f>
        <v>0.30452674897119342</v>
      </c>
      <c r="F23" s="31">
        <v>141</v>
      </c>
      <c r="G23" s="68">
        <f>F23/F$103</f>
        <v>0.24911660777385158</v>
      </c>
      <c r="H23" s="28">
        <v>13</v>
      </c>
      <c r="I23" s="64">
        <f>H23/H$103</f>
        <v>5.2208835341365459E-2</v>
      </c>
      <c r="J23" s="31">
        <v>89</v>
      </c>
      <c r="K23" s="78">
        <f>J23/J$103</f>
        <v>0.419811320754717</v>
      </c>
      <c r="L23" s="28">
        <v>108</v>
      </c>
      <c r="M23" s="64">
        <f>L23/L$103</f>
        <v>0.16744186046511628</v>
      </c>
      <c r="N23" s="31" t="s">
        <v>22</v>
      </c>
      <c r="O23" s="31" t="s">
        <v>22</v>
      </c>
      <c r="P23" s="28">
        <v>71</v>
      </c>
      <c r="Q23" s="64">
        <f>P23/P$103</f>
        <v>0.32718894009216593</v>
      </c>
      <c r="R23" s="82">
        <v>12</v>
      </c>
      <c r="S23" s="78">
        <f>R23/R$103</f>
        <v>0.12631578947368421</v>
      </c>
      <c r="T23" s="25">
        <f t="shared" si="0"/>
        <v>656</v>
      </c>
      <c r="U23" s="23">
        <f>T23/T$103</f>
        <v>0.22094981475244191</v>
      </c>
    </row>
    <row r="24" spans="1:21" x14ac:dyDescent="0.25">
      <c r="A24" s="10">
        <v>18</v>
      </c>
      <c r="B24" s="7" t="s">
        <v>46</v>
      </c>
      <c r="C24" s="47">
        <v>2011</v>
      </c>
      <c r="D24" s="8">
        <v>137</v>
      </c>
      <c r="E24" s="77">
        <f>D24/D$104</f>
        <v>0.26653696498054474</v>
      </c>
      <c r="F24" s="32">
        <v>105</v>
      </c>
      <c r="G24" s="65">
        <f>F24/F$104</f>
        <v>0.22388059701492538</v>
      </c>
      <c r="H24" s="8">
        <v>4</v>
      </c>
      <c r="I24" s="66">
        <f>H24/H$104</f>
        <v>2.185792349726776E-2</v>
      </c>
      <c r="J24" s="32">
        <v>7</v>
      </c>
      <c r="K24" s="79">
        <f>J24/J$104</f>
        <v>0.15909090909090909</v>
      </c>
      <c r="L24" s="8">
        <v>35</v>
      </c>
      <c r="M24" s="66">
        <f>L24/L$104</f>
        <v>0.12544802867383512</v>
      </c>
      <c r="N24" s="32">
        <v>41</v>
      </c>
      <c r="O24" s="65">
        <f>N24/N$104</f>
        <v>9.1928251121076235E-2</v>
      </c>
      <c r="P24" s="8">
        <v>64</v>
      </c>
      <c r="Q24" s="66">
        <f>P24/P$104</f>
        <v>0.7441860465116279</v>
      </c>
      <c r="R24" s="83">
        <v>4</v>
      </c>
      <c r="S24" s="79">
        <f>R24/R$104</f>
        <v>6.6666666666666666E-2</v>
      </c>
      <c r="T24" s="26">
        <f t="shared" si="0"/>
        <v>397</v>
      </c>
      <c r="U24" s="11">
        <f>T24/T$104</f>
        <v>0.19077366650648728</v>
      </c>
    </row>
    <row r="25" spans="1:21" x14ac:dyDescent="0.25">
      <c r="A25" s="10">
        <v>19</v>
      </c>
      <c r="B25" s="7" t="s">
        <v>46</v>
      </c>
      <c r="C25" s="47">
        <v>2012</v>
      </c>
      <c r="D25" s="8">
        <v>91</v>
      </c>
      <c r="E25" s="77">
        <f>D25/D$105</f>
        <v>0.57594936708860756</v>
      </c>
      <c r="F25" s="32">
        <v>56</v>
      </c>
      <c r="G25" s="65">
        <f>F25/F$105</f>
        <v>0.23430962343096234</v>
      </c>
      <c r="H25" s="8">
        <v>6</v>
      </c>
      <c r="I25" s="66">
        <f>H25/H$105</f>
        <v>3.9215686274509803E-2</v>
      </c>
      <c r="J25" s="96">
        <v>14</v>
      </c>
      <c r="K25" s="99">
        <f>J25/J$105</f>
        <v>0.11382113821138211</v>
      </c>
      <c r="L25" s="8">
        <v>33</v>
      </c>
      <c r="M25" s="66">
        <f>L25/L$105</f>
        <v>6.6532258064516125E-2</v>
      </c>
      <c r="N25" s="32" t="s">
        <v>22</v>
      </c>
      <c r="O25" s="32" t="s">
        <v>22</v>
      </c>
      <c r="P25" s="8">
        <v>10</v>
      </c>
      <c r="Q25" s="66">
        <f>P25/P$105</f>
        <v>0.18867924528301888</v>
      </c>
      <c r="R25" s="83" t="s">
        <v>22</v>
      </c>
      <c r="S25" s="85" t="s">
        <v>22</v>
      </c>
      <c r="T25" s="26">
        <f t="shared" si="0"/>
        <v>210</v>
      </c>
      <c r="U25" s="11">
        <f>T25/T$105</f>
        <v>0.15239477503628446</v>
      </c>
    </row>
    <row r="26" spans="1:21" x14ac:dyDescent="0.25">
      <c r="A26" s="10">
        <v>20</v>
      </c>
      <c r="B26" s="7" t="s">
        <v>46</v>
      </c>
      <c r="C26" s="47">
        <v>2013</v>
      </c>
      <c r="D26" s="8">
        <v>103</v>
      </c>
      <c r="E26" s="77">
        <f>D26/D$106</f>
        <v>0.37050359712230213</v>
      </c>
      <c r="F26" s="32">
        <v>54</v>
      </c>
      <c r="G26" s="65">
        <f>F26/F$106</f>
        <v>0.28272251308900526</v>
      </c>
      <c r="H26" s="8">
        <v>2</v>
      </c>
      <c r="I26" s="66">
        <f>H26/H$106</f>
        <v>2.4390243902439025E-2</v>
      </c>
      <c r="J26" s="32">
        <v>30</v>
      </c>
      <c r="K26" s="79">
        <f>J26/J$106</f>
        <v>0.22556390977443608</v>
      </c>
      <c r="L26" s="8">
        <v>10</v>
      </c>
      <c r="M26" s="66">
        <f>L26/L$106</f>
        <v>2.1413276231263382E-2</v>
      </c>
      <c r="N26" s="32">
        <v>7</v>
      </c>
      <c r="O26" s="65">
        <f>N26/N$106</f>
        <v>3.2863849765258218E-2</v>
      </c>
      <c r="P26" s="8">
        <v>44</v>
      </c>
      <c r="Q26" s="66">
        <f>P26/P$106</f>
        <v>0.45833333333333331</v>
      </c>
      <c r="R26" s="83">
        <v>5</v>
      </c>
      <c r="S26" s="79">
        <f>R26/R$106</f>
        <v>0.12195121951219512</v>
      </c>
      <c r="T26" s="26">
        <f t="shared" si="0"/>
        <v>255</v>
      </c>
      <c r="U26" s="11">
        <f>T26/T$106</f>
        <v>0.1698867421718854</v>
      </c>
    </row>
    <row r="27" spans="1:21" x14ac:dyDescent="0.25">
      <c r="A27" s="10">
        <v>21</v>
      </c>
      <c r="B27" s="7" t="s">
        <v>46</v>
      </c>
      <c r="C27" s="47">
        <v>2014</v>
      </c>
      <c r="D27" s="8">
        <v>16</v>
      </c>
      <c r="E27" s="77">
        <f>D27/D$107</f>
        <v>6.2015503875968991E-2</v>
      </c>
      <c r="F27" s="32" t="s">
        <v>22</v>
      </c>
      <c r="G27" s="32" t="s">
        <v>22</v>
      </c>
      <c r="H27" s="8">
        <v>1</v>
      </c>
      <c r="I27" s="66">
        <f>H27/H$107</f>
        <v>1.6393442622950821E-2</v>
      </c>
      <c r="J27" s="32">
        <v>1</v>
      </c>
      <c r="K27" s="79">
        <f>J27/J$107</f>
        <v>9.5238095238095247E-3</v>
      </c>
      <c r="L27" s="8">
        <v>1</v>
      </c>
      <c r="M27" s="66">
        <f>L27/L$107</f>
        <v>3.1645569620253164E-3</v>
      </c>
      <c r="N27" s="32" t="s">
        <v>22</v>
      </c>
      <c r="O27" s="32" t="s">
        <v>22</v>
      </c>
      <c r="P27" s="8" t="s">
        <v>22</v>
      </c>
      <c r="Q27" s="8" t="s">
        <v>22</v>
      </c>
      <c r="R27" s="83" t="s">
        <v>22</v>
      </c>
      <c r="S27" s="85" t="s">
        <v>22</v>
      </c>
      <c r="T27" s="26">
        <f t="shared" si="0"/>
        <v>19</v>
      </c>
      <c r="U27" s="11">
        <f>T27/T$107</f>
        <v>1.7857142857142856E-2</v>
      </c>
    </row>
    <row r="28" spans="1:21" x14ac:dyDescent="0.25">
      <c r="A28" s="10">
        <v>22</v>
      </c>
      <c r="B28" s="7" t="s">
        <v>46</v>
      </c>
      <c r="C28" s="47">
        <v>2015</v>
      </c>
      <c r="D28" s="8">
        <v>25</v>
      </c>
      <c r="E28" s="77">
        <f>D28/D$108</f>
        <v>0.14367816091954022</v>
      </c>
      <c r="F28" s="32">
        <v>42</v>
      </c>
      <c r="G28" s="65">
        <f>F28/F$108</f>
        <v>0.32558139534883723</v>
      </c>
      <c r="H28" s="8" t="s">
        <v>22</v>
      </c>
      <c r="I28" s="8" t="s">
        <v>22</v>
      </c>
      <c r="J28" s="32">
        <v>15</v>
      </c>
      <c r="K28" s="79">
        <f>J28/J$108</f>
        <v>8.6206896551724144E-2</v>
      </c>
      <c r="L28" s="8" t="s">
        <v>22</v>
      </c>
      <c r="M28" s="8" t="s">
        <v>22</v>
      </c>
      <c r="N28" s="32" t="s">
        <v>22</v>
      </c>
      <c r="O28" s="32" t="s">
        <v>22</v>
      </c>
      <c r="P28" s="8">
        <v>7</v>
      </c>
      <c r="Q28" s="66">
        <f>P28/P$108</f>
        <v>3.6458333333333336E-2</v>
      </c>
      <c r="R28" s="83">
        <v>1</v>
      </c>
      <c r="S28" s="79">
        <f>R28/R$108</f>
        <v>1.6393442622950821E-2</v>
      </c>
      <c r="T28" s="26">
        <f t="shared" si="0"/>
        <v>90</v>
      </c>
      <c r="U28" s="11">
        <f>T28/T$108</f>
        <v>7.4257425742574254E-2</v>
      </c>
    </row>
    <row r="29" spans="1:21" x14ac:dyDescent="0.25">
      <c r="A29" s="10">
        <v>23</v>
      </c>
      <c r="B29" s="7" t="s">
        <v>46</v>
      </c>
      <c r="C29" s="47">
        <v>2016</v>
      </c>
      <c r="D29" s="8">
        <v>30</v>
      </c>
      <c r="E29" s="77">
        <f>D29/D$109</f>
        <v>0.25862068965517243</v>
      </c>
      <c r="F29" s="32">
        <v>2</v>
      </c>
      <c r="G29" s="65">
        <f>F29/F$109</f>
        <v>1.8691588785046728E-2</v>
      </c>
      <c r="H29" s="8">
        <v>12</v>
      </c>
      <c r="I29" s="66">
        <f>H29/H$109</f>
        <v>7.407407407407407E-2</v>
      </c>
      <c r="J29" s="32">
        <v>9</v>
      </c>
      <c r="K29" s="79">
        <f>J29/J$109</f>
        <v>4.2857142857142858E-2</v>
      </c>
      <c r="L29" s="8">
        <v>5</v>
      </c>
      <c r="M29" s="66">
        <f>L29/L$109</f>
        <v>4.065040650406504E-2</v>
      </c>
      <c r="N29" s="32" t="s">
        <v>22</v>
      </c>
      <c r="O29" s="32" t="s">
        <v>22</v>
      </c>
      <c r="P29" s="8">
        <v>16</v>
      </c>
      <c r="Q29" s="66">
        <f>P29/P$109</f>
        <v>8.0402010050251257E-2</v>
      </c>
      <c r="R29" s="83">
        <v>1</v>
      </c>
      <c r="S29" s="79">
        <f>R29/R$109</f>
        <v>2.2727272727272728E-2</v>
      </c>
      <c r="T29" s="26">
        <f>SUM(R29,D29,F29,H29,J29,L29,N29,P29)</f>
        <v>75</v>
      </c>
      <c r="U29" s="11">
        <f>T29/T$109</f>
        <v>7.183908045977011E-2</v>
      </c>
    </row>
    <row r="30" spans="1:21" ht="15.75" thickBot="1" x14ac:dyDescent="0.3">
      <c r="A30" s="12">
        <v>24</v>
      </c>
      <c r="B30" s="13" t="s">
        <v>46</v>
      </c>
      <c r="C30" s="48">
        <v>2017</v>
      </c>
      <c r="D30" s="29">
        <v>12</v>
      </c>
      <c r="E30" s="81">
        <f>D30/D$110</f>
        <v>0.19672131147540983</v>
      </c>
      <c r="F30" s="33">
        <v>3</v>
      </c>
      <c r="G30" s="69">
        <f>F30/F$110</f>
        <v>4.9180327868852458E-2</v>
      </c>
      <c r="H30" s="29" t="s">
        <v>22</v>
      </c>
      <c r="I30" s="29" t="s">
        <v>22</v>
      </c>
      <c r="J30" s="33">
        <v>26</v>
      </c>
      <c r="K30" s="80">
        <f>J30/J$110</f>
        <v>0.26804123711340205</v>
      </c>
      <c r="L30" s="29">
        <v>3</v>
      </c>
      <c r="M30" s="67">
        <f>L30/L$110</f>
        <v>7.6923076923076927E-2</v>
      </c>
      <c r="N30" s="33" t="s">
        <v>22</v>
      </c>
      <c r="O30" s="33" t="s">
        <v>22</v>
      </c>
      <c r="P30" s="29" t="s">
        <v>22</v>
      </c>
      <c r="Q30" s="29" t="s">
        <v>22</v>
      </c>
      <c r="R30" s="84" t="s">
        <v>22</v>
      </c>
      <c r="S30" s="86" t="s">
        <v>22</v>
      </c>
      <c r="T30" s="27">
        <f t="shared" si="0"/>
        <v>44</v>
      </c>
      <c r="U30" s="14">
        <f>T30/T$110</f>
        <v>7.956600361663653E-2</v>
      </c>
    </row>
    <row r="31" spans="1:21" x14ac:dyDescent="0.25">
      <c r="A31" s="9">
        <v>25</v>
      </c>
      <c r="B31" s="22" t="s">
        <v>47</v>
      </c>
      <c r="C31" s="46">
        <v>2010</v>
      </c>
      <c r="D31" s="28" t="s">
        <v>22</v>
      </c>
      <c r="E31" s="28" t="s">
        <v>22</v>
      </c>
      <c r="F31" s="31">
        <v>7</v>
      </c>
      <c r="G31" s="68">
        <f>F31/F$103</f>
        <v>1.2367491166077738E-2</v>
      </c>
      <c r="H31" s="28" t="s">
        <v>22</v>
      </c>
      <c r="I31" s="28" t="s">
        <v>22</v>
      </c>
      <c r="J31" s="31">
        <v>3</v>
      </c>
      <c r="K31" s="68">
        <f>J31/J$103</f>
        <v>1.4150943396226415E-2</v>
      </c>
      <c r="L31" s="28">
        <v>18</v>
      </c>
      <c r="M31" s="64">
        <f>L31/L$103</f>
        <v>2.7906976744186046E-2</v>
      </c>
      <c r="N31" s="31" t="s">
        <v>22</v>
      </c>
      <c r="O31" s="31" t="s">
        <v>22</v>
      </c>
      <c r="P31" s="28" t="s">
        <v>22</v>
      </c>
      <c r="Q31" s="28" t="s">
        <v>22</v>
      </c>
      <c r="R31" s="82">
        <v>16</v>
      </c>
      <c r="S31" s="68">
        <f>R31/R$103</f>
        <v>0.16842105263157894</v>
      </c>
      <c r="T31" s="25">
        <f t="shared" si="0"/>
        <v>44</v>
      </c>
      <c r="U31" s="23">
        <f>T31/T$103</f>
        <v>1.4819804648029639E-2</v>
      </c>
    </row>
    <row r="32" spans="1:21" x14ac:dyDescent="0.25">
      <c r="A32" s="10">
        <v>26</v>
      </c>
      <c r="B32" s="7" t="s">
        <v>47</v>
      </c>
      <c r="C32" s="47">
        <v>2011</v>
      </c>
      <c r="D32" s="8">
        <v>10</v>
      </c>
      <c r="E32" s="66">
        <f>D32/D$104</f>
        <v>1.9455252918287938E-2</v>
      </c>
      <c r="F32" s="32">
        <v>3</v>
      </c>
      <c r="G32" s="65">
        <f>F32/F$104</f>
        <v>6.3965884861407248E-3</v>
      </c>
      <c r="H32" s="8" t="s">
        <v>22</v>
      </c>
      <c r="I32" s="8" t="s">
        <v>22</v>
      </c>
      <c r="J32" s="32">
        <v>6</v>
      </c>
      <c r="K32" s="65">
        <f>J32/J$104</f>
        <v>0.13636363636363635</v>
      </c>
      <c r="L32" s="8">
        <v>10</v>
      </c>
      <c r="M32" s="66">
        <f>L32/L$104</f>
        <v>3.5842293906810034E-2</v>
      </c>
      <c r="N32" s="32" t="s">
        <v>22</v>
      </c>
      <c r="O32" s="32" t="s">
        <v>22</v>
      </c>
      <c r="P32" s="8" t="s">
        <v>22</v>
      </c>
      <c r="Q32" s="8" t="s">
        <v>22</v>
      </c>
      <c r="R32" s="83" t="s">
        <v>22</v>
      </c>
      <c r="S32" s="83" t="s">
        <v>22</v>
      </c>
      <c r="T32" s="26">
        <f t="shared" si="0"/>
        <v>29</v>
      </c>
      <c r="U32" s="11">
        <f>T32/T$104</f>
        <v>1.3935607880826525E-2</v>
      </c>
    </row>
    <row r="33" spans="1:21" x14ac:dyDescent="0.25">
      <c r="A33" s="10">
        <v>27</v>
      </c>
      <c r="B33" s="7" t="s">
        <v>47</v>
      </c>
      <c r="C33" s="47">
        <v>2012</v>
      </c>
      <c r="D33" s="8">
        <v>6</v>
      </c>
      <c r="E33" s="66">
        <f>D33/D$105</f>
        <v>3.7974683544303799E-2</v>
      </c>
      <c r="F33" s="32">
        <v>3</v>
      </c>
      <c r="G33" s="65">
        <f>F33/F$105</f>
        <v>1.2552301255230125E-2</v>
      </c>
      <c r="H33" s="8">
        <v>3</v>
      </c>
      <c r="I33" s="66">
        <f>H33/H$105</f>
        <v>1.9607843137254902E-2</v>
      </c>
      <c r="J33" s="32">
        <v>1</v>
      </c>
      <c r="K33" s="65">
        <f>J33/J$105</f>
        <v>8.130081300813009E-3</v>
      </c>
      <c r="L33" s="8">
        <v>149</v>
      </c>
      <c r="M33" s="66">
        <f>L33/L$105</f>
        <v>0.30040322580645162</v>
      </c>
      <c r="N33" s="32" t="s">
        <v>22</v>
      </c>
      <c r="O33" s="32" t="s">
        <v>22</v>
      </c>
      <c r="P33" s="8" t="s">
        <v>22</v>
      </c>
      <c r="Q33" s="8" t="s">
        <v>22</v>
      </c>
      <c r="R33" s="83" t="s">
        <v>22</v>
      </c>
      <c r="S33" s="83" t="s">
        <v>22</v>
      </c>
      <c r="T33" s="26">
        <f t="shared" si="0"/>
        <v>162</v>
      </c>
      <c r="U33" s="11">
        <f>T33/T$105</f>
        <v>0.11756168359941944</v>
      </c>
    </row>
    <row r="34" spans="1:21" x14ac:dyDescent="0.25">
      <c r="A34" s="10">
        <v>28</v>
      </c>
      <c r="B34" s="7" t="s">
        <v>47</v>
      </c>
      <c r="C34" s="47">
        <v>2013</v>
      </c>
      <c r="D34" s="8">
        <v>4</v>
      </c>
      <c r="E34" s="66">
        <f>D34/D$106</f>
        <v>1.4388489208633094E-2</v>
      </c>
      <c r="F34" s="32" t="s">
        <v>22</v>
      </c>
      <c r="G34" s="32" t="s">
        <v>22</v>
      </c>
      <c r="H34" s="8" t="s">
        <v>22</v>
      </c>
      <c r="I34" s="8" t="s">
        <v>22</v>
      </c>
      <c r="J34" s="32">
        <v>2</v>
      </c>
      <c r="K34" s="65">
        <f>J34/J$106</f>
        <v>1.5037593984962405E-2</v>
      </c>
      <c r="L34" s="8">
        <v>150</v>
      </c>
      <c r="M34" s="66">
        <f>L34/L$106</f>
        <v>0.32119914346895073</v>
      </c>
      <c r="N34" s="32">
        <v>7</v>
      </c>
      <c r="O34" s="65">
        <f>N34/N$106</f>
        <v>3.2863849765258218E-2</v>
      </c>
      <c r="P34" s="8" t="s">
        <v>22</v>
      </c>
      <c r="Q34" s="8" t="s">
        <v>22</v>
      </c>
      <c r="R34" s="83">
        <v>3</v>
      </c>
      <c r="S34" s="65">
        <f>R34/R$106</f>
        <v>7.3170731707317069E-2</v>
      </c>
      <c r="T34" s="26">
        <f t="shared" si="0"/>
        <v>166</v>
      </c>
      <c r="U34" s="11">
        <f>T34/T$106</f>
        <v>0.11059293804130579</v>
      </c>
    </row>
    <row r="35" spans="1:21" x14ac:dyDescent="0.25">
      <c r="A35" s="10">
        <v>29</v>
      </c>
      <c r="B35" s="7" t="s">
        <v>47</v>
      </c>
      <c r="C35" s="47">
        <v>2014</v>
      </c>
      <c r="D35" s="8" t="s">
        <v>22</v>
      </c>
      <c r="E35" s="8" t="s">
        <v>22</v>
      </c>
      <c r="F35" s="32">
        <v>1</v>
      </c>
      <c r="G35" s="65">
        <f>F35/F$107</f>
        <v>6.2500000000000003E-3</v>
      </c>
      <c r="H35" s="8" t="s">
        <v>22</v>
      </c>
      <c r="I35" s="8" t="s">
        <v>22</v>
      </c>
      <c r="J35" s="32" t="s">
        <v>22</v>
      </c>
      <c r="K35" s="32" t="s">
        <v>22</v>
      </c>
      <c r="L35" s="8" t="s">
        <v>22</v>
      </c>
      <c r="M35" s="8" t="s">
        <v>22</v>
      </c>
      <c r="N35" s="32" t="s">
        <v>22</v>
      </c>
      <c r="O35" s="32" t="s">
        <v>22</v>
      </c>
      <c r="P35" s="8" t="s">
        <v>22</v>
      </c>
      <c r="Q35" s="8" t="s">
        <v>22</v>
      </c>
      <c r="R35" s="83" t="s">
        <v>22</v>
      </c>
      <c r="S35" s="83" t="s">
        <v>22</v>
      </c>
      <c r="T35" s="26">
        <f t="shared" si="0"/>
        <v>1</v>
      </c>
      <c r="U35" s="11">
        <f>T35/T$107</f>
        <v>9.3984962406015032E-4</v>
      </c>
    </row>
    <row r="36" spans="1:21" x14ac:dyDescent="0.25">
      <c r="A36" s="10">
        <v>30</v>
      </c>
      <c r="B36" s="7" t="s">
        <v>47</v>
      </c>
      <c r="C36" s="47">
        <v>2015</v>
      </c>
      <c r="D36" s="8">
        <v>9</v>
      </c>
      <c r="E36" s="66">
        <f>D36/D$108</f>
        <v>5.1724137931034482E-2</v>
      </c>
      <c r="F36" s="32" t="s">
        <v>22</v>
      </c>
      <c r="G36" s="32" t="s">
        <v>22</v>
      </c>
      <c r="H36" s="8">
        <v>13</v>
      </c>
      <c r="I36" s="66">
        <f>H36/H$108</f>
        <v>9.4890510948905105E-2</v>
      </c>
      <c r="J36" s="32" t="s">
        <v>22</v>
      </c>
      <c r="K36" s="32" t="s">
        <v>22</v>
      </c>
      <c r="L36" s="8">
        <v>19</v>
      </c>
      <c r="M36" s="66">
        <f>L36/L$108</f>
        <v>8.8785046728971959E-2</v>
      </c>
      <c r="N36" s="32" t="s">
        <v>22</v>
      </c>
      <c r="O36" s="32" t="s">
        <v>22</v>
      </c>
      <c r="P36" s="8" t="s">
        <v>22</v>
      </c>
      <c r="Q36" s="8" t="s">
        <v>22</v>
      </c>
      <c r="R36" s="83">
        <v>24</v>
      </c>
      <c r="S36" s="65">
        <f>R36/R$108</f>
        <v>0.39344262295081966</v>
      </c>
      <c r="T36" s="26">
        <f t="shared" si="0"/>
        <v>65</v>
      </c>
      <c r="U36" s="11">
        <f>T36/T$108</f>
        <v>5.3630363036303627E-2</v>
      </c>
    </row>
    <row r="37" spans="1:21" x14ac:dyDescent="0.25">
      <c r="A37" s="10">
        <v>31</v>
      </c>
      <c r="B37" s="7" t="s">
        <v>47</v>
      </c>
      <c r="C37" s="47">
        <v>2016</v>
      </c>
      <c r="D37" s="8" t="s">
        <v>22</v>
      </c>
      <c r="E37" s="8" t="s">
        <v>22</v>
      </c>
      <c r="F37" s="32" t="s">
        <v>22</v>
      </c>
      <c r="G37" s="32" t="s">
        <v>22</v>
      </c>
      <c r="H37" s="8" t="s">
        <v>22</v>
      </c>
      <c r="I37" s="8" t="s">
        <v>22</v>
      </c>
      <c r="J37" s="32">
        <v>9</v>
      </c>
      <c r="K37" s="65">
        <f>J37/J$109</f>
        <v>4.2857142857142858E-2</v>
      </c>
      <c r="L37" s="8">
        <v>19</v>
      </c>
      <c r="M37" s="66">
        <f>L37/L$109</f>
        <v>0.15447154471544716</v>
      </c>
      <c r="N37" s="32" t="s">
        <v>22</v>
      </c>
      <c r="O37" s="32" t="s">
        <v>22</v>
      </c>
      <c r="P37" s="8" t="s">
        <v>22</v>
      </c>
      <c r="Q37" s="8" t="s">
        <v>22</v>
      </c>
      <c r="R37" s="83">
        <v>10</v>
      </c>
      <c r="S37" s="65">
        <f>R37/R$109</f>
        <v>0.22727272727272727</v>
      </c>
      <c r="T37" s="26">
        <f>SUM(R37,D37,F37,H37,J37,L37,N37,P37)</f>
        <v>38</v>
      </c>
      <c r="U37" s="11">
        <f>T37/T$109</f>
        <v>3.6398467432950193E-2</v>
      </c>
    </row>
    <row r="38" spans="1:21" ht="15.75" thickBot="1" x14ac:dyDescent="0.3">
      <c r="A38" s="12">
        <v>32</v>
      </c>
      <c r="B38" s="13" t="s">
        <v>47</v>
      </c>
      <c r="C38" s="48">
        <v>2017</v>
      </c>
      <c r="D38" s="29" t="s">
        <v>22</v>
      </c>
      <c r="E38" s="29" t="s">
        <v>22</v>
      </c>
      <c r="F38" s="33" t="s">
        <v>22</v>
      </c>
      <c r="G38" s="33" t="s">
        <v>22</v>
      </c>
      <c r="H38" s="29">
        <v>4</v>
      </c>
      <c r="I38" s="67">
        <f>H38/H$110</f>
        <v>4.2553191489361701E-2</v>
      </c>
      <c r="J38" s="33">
        <v>10</v>
      </c>
      <c r="K38" s="69">
        <f>J38/J$110</f>
        <v>0.10309278350515463</v>
      </c>
      <c r="L38" s="29" t="s">
        <v>22</v>
      </c>
      <c r="M38" s="29" t="s">
        <v>22</v>
      </c>
      <c r="N38" s="33" t="s">
        <v>22</v>
      </c>
      <c r="O38" s="33" t="s">
        <v>22</v>
      </c>
      <c r="P38" s="29" t="s">
        <v>22</v>
      </c>
      <c r="Q38" s="29" t="s">
        <v>22</v>
      </c>
      <c r="R38" s="84" t="s">
        <v>22</v>
      </c>
      <c r="S38" s="84" t="s">
        <v>22</v>
      </c>
      <c r="T38" s="27">
        <f t="shared" si="0"/>
        <v>14</v>
      </c>
      <c r="U38" s="14">
        <f>T38/T$110</f>
        <v>2.5316455696202531E-2</v>
      </c>
    </row>
    <row r="39" spans="1:21" x14ac:dyDescent="0.25">
      <c r="A39" s="9">
        <v>33</v>
      </c>
      <c r="B39" s="22" t="s">
        <v>48</v>
      </c>
      <c r="C39" s="46">
        <v>2010</v>
      </c>
      <c r="D39" s="28">
        <v>88</v>
      </c>
      <c r="E39" s="64">
        <f>D39/D$103</f>
        <v>0.12071330589849108</v>
      </c>
      <c r="F39" s="31">
        <v>5</v>
      </c>
      <c r="G39" s="68">
        <f>F39/F$103</f>
        <v>8.8339222614840993E-3</v>
      </c>
      <c r="H39" s="28">
        <v>30</v>
      </c>
      <c r="I39" s="64">
        <f>H39/H$103</f>
        <v>0.12048192771084337</v>
      </c>
      <c r="J39" s="31">
        <v>3</v>
      </c>
      <c r="K39" s="68">
        <f>J39/J$103</f>
        <v>1.4150943396226415E-2</v>
      </c>
      <c r="L39" s="28">
        <v>195</v>
      </c>
      <c r="M39" s="64">
        <f>L39/L$103</f>
        <v>0.30232558139534882</v>
      </c>
      <c r="N39" s="31" t="s">
        <v>22</v>
      </c>
      <c r="O39" s="31" t="s">
        <v>22</v>
      </c>
      <c r="P39" s="28" t="s">
        <v>22</v>
      </c>
      <c r="Q39" s="28" t="s">
        <v>22</v>
      </c>
      <c r="R39" s="82" t="s">
        <v>22</v>
      </c>
      <c r="S39" s="31" t="s">
        <v>22</v>
      </c>
      <c r="T39" s="25">
        <f t="shared" ref="T39:T70" si="1">SUM(R39,D39,F39,H39,J39,L39,N39,P39)</f>
        <v>321</v>
      </c>
      <c r="U39" s="23">
        <f>T39/T$103</f>
        <v>0.10811721118221623</v>
      </c>
    </row>
    <row r="40" spans="1:21" x14ac:dyDescent="0.25">
      <c r="A40" s="10">
        <v>34</v>
      </c>
      <c r="B40" s="7" t="s">
        <v>48</v>
      </c>
      <c r="C40" s="47">
        <v>2011</v>
      </c>
      <c r="D40" s="8">
        <v>80</v>
      </c>
      <c r="E40" s="66">
        <f>D40/D$104</f>
        <v>0.1556420233463035</v>
      </c>
      <c r="F40" s="32">
        <v>1</v>
      </c>
      <c r="G40" s="65">
        <f>F40/F$104</f>
        <v>2.1321961620469083E-3</v>
      </c>
      <c r="H40" s="8" t="s">
        <v>22</v>
      </c>
      <c r="I40" s="8" t="s">
        <v>22</v>
      </c>
      <c r="J40" s="32">
        <v>2</v>
      </c>
      <c r="K40" s="65">
        <f>J40/J$104</f>
        <v>4.5454545454545456E-2</v>
      </c>
      <c r="L40" s="8">
        <v>73</v>
      </c>
      <c r="M40" s="66">
        <f>L40/L$104</f>
        <v>0.26164874551971329</v>
      </c>
      <c r="N40" s="32">
        <v>13</v>
      </c>
      <c r="O40" s="65">
        <f>N40/N$104</f>
        <v>2.914798206278027E-2</v>
      </c>
      <c r="P40" s="8" t="s">
        <v>22</v>
      </c>
      <c r="Q40" s="8" t="s">
        <v>22</v>
      </c>
      <c r="R40" s="83" t="s">
        <v>22</v>
      </c>
      <c r="S40" s="83" t="s">
        <v>22</v>
      </c>
      <c r="T40" s="26">
        <f t="shared" si="1"/>
        <v>169</v>
      </c>
      <c r="U40" s="11">
        <f>T40/T$104</f>
        <v>8.1210956271023552E-2</v>
      </c>
    </row>
    <row r="41" spans="1:21" x14ac:dyDescent="0.25">
      <c r="A41" s="10">
        <v>35</v>
      </c>
      <c r="B41" s="7" t="s">
        <v>48</v>
      </c>
      <c r="C41" s="47">
        <v>2012</v>
      </c>
      <c r="D41" s="8" t="s">
        <v>22</v>
      </c>
      <c r="E41" s="8" t="s">
        <v>22</v>
      </c>
      <c r="F41" s="32" t="s">
        <v>22</v>
      </c>
      <c r="G41" s="32" t="s">
        <v>22</v>
      </c>
      <c r="H41" s="8" t="s">
        <v>22</v>
      </c>
      <c r="I41" s="8" t="s">
        <v>22</v>
      </c>
      <c r="J41" s="32">
        <v>4</v>
      </c>
      <c r="K41" s="65">
        <f>J41/J$105</f>
        <v>3.2520325203252036E-2</v>
      </c>
      <c r="L41" s="8" t="s">
        <v>22</v>
      </c>
      <c r="M41" s="8" t="s">
        <v>22</v>
      </c>
      <c r="N41" s="32" t="s">
        <v>22</v>
      </c>
      <c r="O41" s="32" t="s">
        <v>22</v>
      </c>
      <c r="P41" s="8" t="s">
        <v>22</v>
      </c>
      <c r="Q41" s="8" t="s">
        <v>22</v>
      </c>
      <c r="R41" s="83" t="s">
        <v>22</v>
      </c>
      <c r="S41" s="83" t="s">
        <v>22</v>
      </c>
      <c r="T41" s="26">
        <f t="shared" si="1"/>
        <v>4</v>
      </c>
      <c r="U41" s="11">
        <f>T41/T$105</f>
        <v>2.9027576197387518E-3</v>
      </c>
    </row>
    <row r="42" spans="1:21" x14ac:dyDescent="0.25">
      <c r="A42" s="10">
        <v>36</v>
      </c>
      <c r="B42" s="7" t="s">
        <v>48</v>
      </c>
      <c r="C42" s="47">
        <v>2013</v>
      </c>
      <c r="D42" s="8" t="s">
        <v>22</v>
      </c>
      <c r="E42" s="8" t="s">
        <v>22</v>
      </c>
      <c r="F42" s="32">
        <v>1</v>
      </c>
      <c r="G42" s="65">
        <f>F42/F$106</f>
        <v>5.235602094240838E-3</v>
      </c>
      <c r="H42" s="8" t="s">
        <v>22</v>
      </c>
      <c r="I42" s="8" t="s">
        <v>22</v>
      </c>
      <c r="J42" s="32" t="s">
        <v>22</v>
      </c>
      <c r="K42" s="32" t="s">
        <v>22</v>
      </c>
      <c r="L42" s="8" t="s">
        <v>22</v>
      </c>
      <c r="M42" s="8" t="s">
        <v>22</v>
      </c>
      <c r="N42" s="32" t="s">
        <v>22</v>
      </c>
      <c r="O42" s="32" t="s">
        <v>22</v>
      </c>
      <c r="P42" s="8" t="s">
        <v>22</v>
      </c>
      <c r="Q42" s="8" t="s">
        <v>22</v>
      </c>
      <c r="R42" s="83" t="s">
        <v>22</v>
      </c>
      <c r="S42" s="83" t="s">
        <v>22</v>
      </c>
      <c r="T42" s="26">
        <f t="shared" si="1"/>
        <v>1</v>
      </c>
      <c r="U42" s="11">
        <f>T42/T$106</f>
        <v>6.6622251832111927E-4</v>
      </c>
    </row>
    <row r="43" spans="1:21" x14ac:dyDescent="0.25">
      <c r="A43" s="10">
        <v>37</v>
      </c>
      <c r="B43" s="7" t="s">
        <v>48</v>
      </c>
      <c r="C43" s="47">
        <v>2014</v>
      </c>
      <c r="D43" s="8" t="s">
        <v>22</v>
      </c>
      <c r="E43" s="8" t="s">
        <v>22</v>
      </c>
      <c r="F43" s="32" t="s">
        <v>22</v>
      </c>
      <c r="G43" s="32" t="s">
        <v>22</v>
      </c>
      <c r="H43" s="8" t="s">
        <v>22</v>
      </c>
      <c r="I43" s="8" t="s">
        <v>22</v>
      </c>
      <c r="J43" s="32" t="s">
        <v>22</v>
      </c>
      <c r="K43" s="32" t="s">
        <v>22</v>
      </c>
      <c r="L43" s="8">
        <v>20</v>
      </c>
      <c r="M43" s="66">
        <f>L43/L$107</f>
        <v>6.3291139240506333E-2</v>
      </c>
      <c r="N43" s="32" t="s">
        <v>22</v>
      </c>
      <c r="O43" s="32" t="s">
        <v>22</v>
      </c>
      <c r="P43" s="8" t="s">
        <v>22</v>
      </c>
      <c r="Q43" s="8" t="s">
        <v>22</v>
      </c>
      <c r="R43" s="83">
        <v>3</v>
      </c>
      <c r="S43" s="65">
        <f>R43/R$107</f>
        <v>9.0909090909090912E-2</v>
      </c>
      <c r="T43" s="26">
        <f t="shared" si="1"/>
        <v>23</v>
      </c>
      <c r="U43" s="11">
        <f>T43/T$107</f>
        <v>2.1616541353383457E-2</v>
      </c>
    </row>
    <row r="44" spans="1:21" x14ac:dyDescent="0.25">
      <c r="A44" s="10">
        <v>38</v>
      </c>
      <c r="B44" s="7" t="s">
        <v>48</v>
      </c>
      <c r="C44" s="47">
        <v>2015</v>
      </c>
      <c r="D44" s="8" t="s">
        <v>22</v>
      </c>
      <c r="E44" s="8" t="s">
        <v>22</v>
      </c>
      <c r="F44" s="32" t="s">
        <v>22</v>
      </c>
      <c r="G44" s="32" t="s">
        <v>22</v>
      </c>
      <c r="H44" s="8" t="s">
        <v>22</v>
      </c>
      <c r="I44" s="8" t="s">
        <v>22</v>
      </c>
      <c r="J44" s="32" t="s">
        <v>22</v>
      </c>
      <c r="K44" s="32" t="s">
        <v>22</v>
      </c>
      <c r="L44" s="8" t="s">
        <v>22</v>
      </c>
      <c r="M44" s="8" t="s">
        <v>22</v>
      </c>
      <c r="N44" s="32" t="s">
        <v>22</v>
      </c>
      <c r="O44" s="32" t="s">
        <v>22</v>
      </c>
      <c r="P44" s="8" t="s">
        <v>22</v>
      </c>
      <c r="Q44" s="8" t="s">
        <v>22</v>
      </c>
      <c r="R44" s="83" t="s">
        <v>22</v>
      </c>
      <c r="S44" s="83" t="s">
        <v>22</v>
      </c>
      <c r="T44" s="26">
        <f t="shared" si="1"/>
        <v>0</v>
      </c>
      <c r="U44" s="11">
        <f>T44/T$108</f>
        <v>0</v>
      </c>
    </row>
    <row r="45" spans="1:21" x14ac:dyDescent="0.25">
      <c r="A45" s="10">
        <v>39</v>
      </c>
      <c r="B45" s="7" t="s">
        <v>48</v>
      </c>
      <c r="C45" s="47">
        <v>2016</v>
      </c>
      <c r="D45" s="8" t="s">
        <v>22</v>
      </c>
      <c r="E45" s="8" t="s">
        <v>22</v>
      </c>
      <c r="F45" s="32" t="s">
        <v>22</v>
      </c>
      <c r="G45" s="32" t="s">
        <v>22</v>
      </c>
      <c r="H45" s="8" t="s">
        <v>22</v>
      </c>
      <c r="I45" s="8" t="s">
        <v>22</v>
      </c>
      <c r="J45" s="32">
        <v>1</v>
      </c>
      <c r="K45" s="65">
        <f>J45/J$109</f>
        <v>4.7619047619047623E-3</v>
      </c>
      <c r="L45" s="8" t="s">
        <v>22</v>
      </c>
      <c r="M45" s="8" t="s">
        <v>22</v>
      </c>
      <c r="N45" s="32" t="s">
        <v>22</v>
      </c>
      <c r="O45" s="32" t="s">
        <v>22</v>
      </c>
      <c r="P45" s="8" t="s">
        <v>22</v>
      </c>
      <c r="Q45" s="8" t="s">
        <v>22</v>
      </c>
      <c r="R45" s="83" t="s">
        <v>22</v>
      </c>
      <c r="S45" s="83" t="s">
        <v>22</v>
      </c>
      <c r="T45" s="26">
        <f t="shared" si="1"/>
        <v>1</v>
      </c>
      <c r="U45" s="11">
        <f>T45/T$109</f>
        <v>9.5785440613026815E-4</v>
      </c>
    </row>
    <row r="46" spans="1:21" ht="15.75" thickBot="1" x14ac:dyDescent="0.3">
      <c r="A46" s="12">
        <v>40</v>
      </c>
      <c r="B46" s="13" t="s">
        <v>48</v>
      </c>
      <c r="C46" s="48">
        <v>2017</v>
      </c>
      <c r="D46" s="29" t="s">
        <v>22</v>
      </c>
      <c r="E46" s="29" t="s">
        <v>22</v>
      </c>
      <c r="F46" s="33" t="s">
        <v>22</v>
      </c>
      <c r="G46" s="33" t="s">
        <v>22</v>
      </c>
      <c r="H46" s="29" t="s">
        <v>22</v>
      </c>
      <c r="I46" s="29" t="s">
        <v>22</v>
      </c>
      <c r="J46" s="33" t="s">
        <v>22</v>
      </c>
      <c r="K46" s="33" t="s">
        <v>22</v>
      </c>
      <c r="L46" s="29" t="s">
        <v>22</v>
      </c>
      <c r="M46" s="29" t="s">
        <v>22</v>
      </c>
      <c r="N46" s="33" t="s">
        <v>22</v>
      </c>
      <c r="O46" s="33" t="s">
        <v>22</v>
      </c>
      <c r="P46" s="29" t="s">
        <v>22</v>
      </c>
      <c r="Q46" s="29" t="s">
        <v>22</v>
      </c>
      <c r="R46" s="84" t="s">
        <v>22</v>
      </c>
      <c r="S46" s="84" t="s">
        <v>22</v>
      </c>
      <c r="T46" s="27">
        <f t="shared" si="1"/>
        <v>0</v>
      </c>
      <c r="U46" s="14">
        <f>T46/T$110</f>
        <v>0</v>
      </c>
    </row>
    <row r="47" spans="1:21" x14ac:dyDescent="0.25">
      <c r="A47" s="35">
        <v>41</v>
      </c>
      <c r="B47" s="36" t="s">
        <v>2</v>
      </c>
      <c r="C47" s="49">
        <v>2010</v>
      </c>
      <c r="D47" s="58">
        <f>SUM(D7,D15,D23,D31,D39)</f>
        <v>315</v>
      </c>
      <c r="E47" s="70">
        <f>D47/D$103</f>
        <v>0.43209876543209874</v>
      </c>
      <c r="F47" s="52">
        <f>SUM(F7,F15,F23,F31,F39)</f>
        <v>156</v>
      </c>
      <c r="G47" s="71">
        <f>F47/F$103</f>
        <v>0.2756183745583039</v>
      </c>
      <c r="H47" s="58">
        <f>SUM(H7,H15,H23,H31,H39)</f>
        <v>43</v>
      </c>
      <c r="I47" s="70">
        <f>H47/H$103</f>
        <v>0.17269076305220885</v>
      </c>
      <c r="J47" s="52">
        <f>SUM(J7,J15,J23,J31,J39)</f>
        <v>100</v>
      </c>
      <c r="K47" s="71">
        <f>J47/J$103</f>
        <v>0.47169811320754718</v>
      </c>
      <c r="L47" s="58">
        <f>SUM(L7,L15,L23,L31,L39)</f>
        <v>360</v>
      </c>
      <c r="M47" s="70">
        <f>L47/L$103</f>
        <v>0.55813953488372092</v>
      </c>
      <c r="N47" s="52">
        <f>SUM(N7,N15,N23,N31,N39)</f>
        <v>155</v>
      </c>
      <c r="O47" s="71">
        <f>N47/N$103</f>
        <v>0.60546875</v>
      </c>
      <c r="P47" s="58">
        <f>SUM(P7,P15,P23,P31,P39)</f>
        <v>71</v>
      </c>
      <c r="Q47" s="70">
        <f>P47/P$103</f>
        <v>0.32718894009216593</v>
      </c>
      <c r="R47" s="55">
        <f t="shared" ref="R47:R54" si="2">SUM(R7,R15,R23,R31,R39)</f>
        <v>33</v>
      </c>
      <c r="S47" s="71">
        <f>R47/R$103</f>
        <v>0.3473684210526316</v>
      </c>
      <c r="T47" s="37">
        <f t="shared" si="1"/>
        <v>1233</v>
      </c>
      <c r="U47" s="38">
        <f>T47/T$103</f>
        <v>0.41529134388683059</v>
      </c>
    </row>
    <row r="48" spans="1:21" x14ac:dyDescent="0.25">
      <c r="A48" s="39">
        <v>42</v>
      </c>
      <c r="B48" s="6" t="s">
        <v>2</v>
      </c>
      <c r="C48" s="50">
        <v>2011</v>
      </c>
      <c r="D48" s="59">
        <f t="shared" ref="D48:P54" si="3">SUM(D8,D16,D24,D32,D40)</f>
        <v>239</v>
      </c>
      <c r="E48" s="72">
        <f>D48/D$104</f>
        <v>0.46498054474708173</v>
      </c>
      <c r="F48" s="53">
        <f>SUM(F8,F16,F24,F32,F40)</f>
        <v>180</v>
      </c>
      <c r="G48" s="73">
        <f>F48/F$104</f>
        <v>0.38379530916844351</v>
      </c>
      <c r="H48" s="59">
        <f t="shared" si="3"/>
        <v>4</v>
      </c>
      <c r="I48" s="72">
        <f>H48/H$104</f>
        <v>2.185792349726776E-2</v>
      </c>
      <c r="J48" s="53">
        <f t="shared" si="3"/>
        <v>15</v>
      </c>
      <c r="K48" s="73">
        <f>J48/J$104</f>
        <v>0.34090909090909088</v>
      </c>
      <c r="L48" s="59">
        <f t="shared" si="3"/>
        <v>127</v>
      </c>
      <c r="M48" s="72">
        <f>L48/L$104</f>
        <v>0.45519713261648748</v>
      </c>
      <c r="N48" s="53">
        <f>SUM(N8,N16,N24,N32,N40)</f>
        <v>116</v>
      </c>
      <c r="O48" s="73">
        <f>N48/N$104</f>
        <v>0.26008968609865468</v>
      </c>
      <c r="P48" s="59">
        <f t="shared" si="3"/>
        <v>64</v>
      </c>
      <c r="Q48" s="72">
        <f>P48/P$104</f>
        <v>0.7441860465116279</v>
      </c>
      <c r="R48" s="56">
        <f t="shared" si="2"/>
        <v>4</v>
      </c>
      <c r="S48" s="73">
        <f>R48/R$104</f>
        <v>6.6666666666666666E-2</v>
      </c>
      <c r="T48" s="40">
        <f t="shared" si="1"/>
        <v>749</v>
      </c>
      <c r="U48" s="41">
        <f>T48/T$104</f>
        <v>0.35992311388755405</v>
      </c>
    </row>
    <row r="49" spans="1:21" x14ac:dyDescent="0.25">
      <c r="A49" s="39">
        <v>43</v>
      </c>
      <c r="B49" s="6" t="s">
        <v>2</v>
      </c>
      <c r="C49" s="50">
        <v>2012</v>
      </c>
      <c r="D49" s="59">
        <f t="shared" si="3"/>
        <v>97</v>
      </c>
      <c r="E49" s="72">
        <f>D49/D$105</f>
        <v>0.61392405063291144</v>
      </c>
      <c r="F49" s="53">
        <f>SUM(F9,F17,F25,F33,F41)</f>
        <v>86</v>
      </c>
      <c r="G49" s="73">
        <f>F49/F$105</f>
        <v>0.35983263598326359</v>
      </c>
      <c r="H49" s="59">
        <f t="shared" si="3"/>
        <v>9</v>
      </c>
      <c r="I49" s="72">
        <f>H49/H$105</f>
        <v>5.8823529411764705E-2</v>
      </c>
      <c r="J49" s="53">
        <f t="shared" si="3"/>
        <v>19</v>
      </c>
      <c r="K49" s="73">
        <f>J49/J$105</f>
        <v>0.15447154471544716</v>
      </c>
      <c r="L49" s="59">
        <f t="shared" si="3"/>
        <v>252</v>
      </c>
      <c r="M49" s="72">
        <f>L49/L$105</f>
        <v>0.50806451612903225</v>
      </c>
      <c r="N49" s="53">
        <f>SUM(N9,N17,N25,N33,N41)</f>
        <v>0</v>
      </c>
      <c r="O49" s="73">
        <f>N49/N$105</f>
        <v>0</v>
      </c>
      <c r="P49" s="59">
        <f>SUM(P9,P17,P25,P33,P41)</f>
        <v>30</v>
      </c>
      <c r="Q49" s="72">
        <f>P49/P$105</f>
        <v>0.56603773584905659</v>
      </c>
      <c r="R49" s="56">
        <f t="shared" si="2"/>
        <v>0</v>
      </c>
      <c r="S49" s="73">
        <f>R49/R$105</f>
        <v>0</v>
      </c>
      <c r="T49" s="40">
        <f t="shared" si="1"/>
        <v>493</v>
      </c>
      <c r="U49" s="41">
        <f>T49/T$105</f>
        <v>0.35776487663280115</v>
      </c>
    </row>
    <row r="50" spans="1:21" x14ac:dyDescent="0.25">
      <c r="A50" s="39">
        <v>44</v>
      </c>
      <c r="B50" s="6" t="s">
        <v>2</v>
      </c>
      <c r="C50" s="50">
        <v>2013</v>
      </c>
      <c r="D50" s="59">
        <f t="shared" si="3"/>
        <v>107</v>
      </c>
      <c r="E50" s="72">
        <f>D50/D$106</f>
        <v>0.38489208633093525</v>
      </c>
      <c r="F50" s="53">
        <f t="shared" si="3"/>
        <v>64</v>
      </c>
      <c r="G50" s="73">
        <f>F50/F$106</f>
        <v>0.33507853403141363</v>
      </c>
      <c r="H50" s="59">
        <f t="shared" si="3"/>
        <v>2</v>
      </c>
      <c r="I50" s="72">
        <f>H50/H$106</f>
        <v>2.4390243902439025E-2</v>
      </c>
      <c r="J50" s="53">
        <f t="shared" si="3"/>
        <v>32</v>
      </c>
      <c r="K50" s="73">
        <f>J50/J$106</f>
        <v>0.24060150375939848</v>
      </c>
      <c r="L50" s="59">
        <f t="shared" si="3"/>
        <v>200</v>
      </c>
      <c r="M50" s="72">
        <f>L50/L$106</f>
        <v>0.42826552462526768</v>
      </c>
      <c r="N50" s="53">
        <f>SUM(N10,N18,N26,N34,N42)</f>
        <v>29</v>
      </c>
      <c r="O50" s="73">
        <f>N50/N$106</f>
        <v>0.13615023474178403</v>
      </c>
      <c r="P50" s="59">
        <f t="shared" si="3"/>
        <v>44</v>
      </c>
      <c r="Q50" s="72">
        <f>P50/P$106</f>
        <v>0.45833333333333331</v>
      </c>
      <c r="R50" s="56">
        <f t="shared" si="2"/>
        <v>8</v>
      </c>
      <c r="S50" s="73">
        <f>R50/R$106</f>
        <v>0.1951219512195122</v>
      </c>
      <c r="T50" s="40">
        <f t="shared" si="1"/>
        <v>486</v>
      </c>
      <c r="U50" s="41">
        <f>T50/T$106</f>
        <v>0.32378414390406396</v>
      </c>
    </row>
    <row r="51" spans="1:21" x14ac:dyDescent="0.25">
      <c r="A51" s="39">
        <v>45</v>
      </c>
      <c r="B51" s="6" t="s">
        <v>2</v>
      </c>
      <c r="C51" s="50">
        <v>2014</v>
      </c>
      <c r="D51" s="59">
        <f t="shared" si="3"/>
        <v>112</v>
      </c>
      <c r="E51" s="72">
        <f>D51/D$107</f>
        <v>0.43410852713178294</v>
      </c>
      <c r="F51" s="53">
        <f>SUM(F11,F19,F27,F35,F43)</f>
        <v>75</v>
      </c>
      <c r="G51" s="73">
        <f>F51/F$107</f>
        <v>0.46875</v>
      </c>
      <c r="H51" s="59">
        <f t="shared" si="3"/>
        <v>1</v>
      </c>
      <c r="I51" s="72">
        <f>H51/H$107</f>
        <v>1.6393442622950821E-2</v>
      </c>
      <c r="J51" s="53">
        <f t="shared" si="3"/>
        <v>22</v>
      </c>
      <c r="K51" s="73">
        <f>J51/J$107</f>
        <v>0.20952380952380953</v>
      </c>
      <c r="L51" s="59">
        <f t="shared" si="3"/>
        <v>99</v>
      </c>
      <c r="M51" s="72">
        <f>L51/L$107</f>
        <v>0.31329113924050633</v>
      </c>
      <c r="N51" s="53">
        <f>SUM(N11,N19,N27,N35,N43)</f>
        <v>0</v>
      </c>
      <c r="O51" s="73">
        <f>N51/N$107</f>
        <v>0</v>
      </c>
      <c r="P51" s="59">
        <f t="shared" si="3"/>
        <v>30</v>
      </c>
      <c r="Q51" s="72">
        <f>P51/P$107</f>
        <v>0.5357142857142857</v>
      </c>
      <c r="R51" s="56">
        <f t="shared" si="2"/>
        <v>4</v>
      </c>
      <c r="S51" s="73">
        <f>R51/R$107</f>
        <v>0.12121212121212122</v>
      </c>
      <c r="T51" s="40">
        <f t="shared" si="1"/>
        <v>343</v>
      </c>
      <c r="U51" s="41">
        <f>T51/T$107</f>
        <v>0.32236842105263158</v>
      </c>
    </row>
    <row r="52" spans="1:21" x14ac:dyDescent="0.25">
      <c r="A52" s="39">
        <v>46</v>
      </c>
      <c r="B52" s="6" t="s">
        <v>2</v>
      </c>
      <c r="C52" s="50">
        <v>2015</v>
      </c>
      <c r="D52" s="59">
        <f t="shared" si="3"/>
        <v>34</v>
      </c>
      <c r="E52" s="72">
        <f>D52/D$108</f>
        <v>0.19540229885057472</v>
      </c>
      <c r="F52" s="53">
        <f>SUM(F12,F20,F28,F36,F44)</f>
        <v>59</v>
      </c>
      <c r="G52" s="73">
        <f>F52/F$108</f>
        <v>0.4573643410852713</v>
      </c>
      <c r="H52" s="59">
        <f t="shared" si="3"/>
        <v>13</v>
      </c>
      <c r="I52" s="72">
        <f>H52/H$108</f>
        <v>9.4890510948905105E-2</v>
      </c>
      <c r="J52" s="53">
        <f t="shared" si="3"/>
        <v>15</v>
      </c>
      <c r="K52" s="73">
        <f>J52/J$108</f>
        <v>8.6206896551724144E-2</v>
      </c>
      <c r="L52" s="59">
        <f t="shared" si="3"/>
        <v>44</v>
      </c>
      <c r="M52" s="72">
        <f>L52/L$108</f>
        <v>0.20560747663551401</v>
      </c>
      <c r="N52" s="53">
        <f>SUM(N12,N20,N28,N36,N44)</f>
        <v>38</v>
      </c>
      <c r="O52" s="73">
        <f>N52/N$108</f>
        <v>0.29007633587786258</v>
      </c>
      <c r="P52" s="59">
        <f t="shared" si="3"/>
        <v>7</v>
      </c>
      <c r="Q52" s="72">
        <f>P52/P$108</f>
        <v>3.6458333333333336E-2</v>
      </c>
      <c r="R52" s="56">
        <f t="shared" si="2"/>
        <v>31</v>
      </c>
      <c r="S52" s="73">
        <f>R52/R$108</f>
        <v>0.50819672131147542</v>
      </c>
      <c r="T52" s="40">
        <f t="shared" si="1"/>
        <v>241</v>
      </c>
      <c r="U52" s="41">
        <f>T52/T$108</f>
        <v>0.19884488448844884</v>
      </c>
    </row>
    <row r="53" spans="1:21" x14ac:dyDescent="0.25">
      <c r="A53" s="39">
        <v>47</v>
      </c>
      <c r="B53" s="6" t="s">
        <v>2</v>
      </c>
      <c r="C53" s="50">
        <v>2016</v>
      </c>
      <c r="D53" s="59">
        <f t="shared" si="3"/>
        <v>30</v>
      </c>
      <c r="E53" s="72">
        <f>D53/D$109</f>
        <v>0.25862068965517243</v>
      </c>
      <c r="F53" s="53">
        <f>SUM(F13,F21,F29,F37,F45)</f>
        <v>12</v>
      </c>
      <c r="G53" s="73">
        <f>F53/F$109</f>
        <v>0.11214953271028037</v>
      </c>
      <c r="H53" s="59">
        <f t="shared" si="3"/>
        <v>12</v>
      </c>
      <c r="I53" s="72">
        <f>H53/H$109</f>
        <v>7.407407407407407E-2</v>
      </c>
      <c r="J53" s="53">
        <f>SUM(J13,J21,J29,J37,J45)</f>
        <v>33</v>
      </c>
      <c r="K53" s="73">
        <f>J53/J$109</f>
        <v>0.15714285714285714</v>
      </c>
      <c r="L53" s="59">
        <f>SUM(L13,L21,L29,L37,L45)</f>
        <v>51</v>
      </c>
      <c r="M53" s="72">
        <f>L53/L$109</f>
        <v>0.41463414634146339</v>
      </c>
      <c r="N53" s="53">
        <f>SUM(N13,N21,N29,N37,N45)</f>
        <v>51</v>
      </c>
      <c r="O53" s="73">
        <f>N53/N$109</f>
        <v>0.61445783132530118</v>
      </c>
      <c r="P53" s="59">
        <f t="shared" si="3"/>
        <v>16</v>
      </c>
      <c r="Q53" s="72">
        <f>P53/P$109</f>
        <v>8.0402010050251257E-2</v>
      </c>
      <c r="R53" s="56">
        <f t="shared" si="2"/>
        <v>11</v>
      </c>
      <c r="S53" s="73">
        <f>R53/R$109</f>
        <v>0.25</v>
      </c>
      <c r="T53" s="40">
        <f t="shared" si="1"/>
        <v>216</v>
      </c>
      <c r="U53" s="41">
        <f>T53/T$109</f>
        <v>0.20689655172413793</v>
      </c>
    </row>
    <row r="54" spans="1:21" ht="15.75" thickBot="1" x14ac:dyDescent="0.3">
      <c r="A54" s="42">
        <v>48</v>
      </c>
      <c r="B54" s="43" t="s">
        <v>2</v>
      </c>
      <c r="C54" s="51">
        <v>2017</v>
      </c>
      <c r="D54" s="60">
        <f t="shared" si="3"/>
        <v>12</v>
      </c>
      <c r="E54" s="74">
        <f>D54/D$110</f>
        <v>0.19672131147540983</v>
      </c>
      <c r="F54" s="54">
        <f>SUM(F14,F22,F30,F38,F46)</f>
        <v>3</v>
      </c>
      <c r="G54" s="75">
        <f>F54/F$110</f>
        <v>4.9180327868852458E-2</v>
      </c>
      <c r="H54" s="60">
        <f t="shared" si="3"/>
        <v>4</v>
      </c>
      <c r="I54" s="74">
        <f>H54/H$110</f>
        <v>4.2553191489361701E-2</v>
      </c>
      <c r="J54" s="54">
        <f t="shared" si="3"/>
        <v>42</v>
      </c>
      <c r="K54" s="75">
        <f>J54/J$110</f>
        <v>0.4329896907216495</v>
      </c>
      <c r="L54" s="60">
        <f>SUM(L14,L22,L30,L38,L46)</f>
        <v>3</v>
      </c>
      <c r="M54" s="74">
        <f>L54/L$110</f>
        <v>7.6923076923076927E-2</v>
      </c>
      <c r="N54" s="54">
        <f>SUM(N14,N22,N30,N38,N46)</f>
        <v>45</v>
      </c>
      <c r="O54" s="75">
        <f>N54/N$110</f>
        <v>0.76271186440677963</v>
      </c>
      <c r="P54" s="60">
        <f t="shared" si="3"/>
        <v>0</v>
      </c>
      <c r="Q54" s="74">
        <f>P54/P$110</f>
        <v>0</v>
      </c>
      <c r="R54" s="57">
        <f t="shared" si="2"/>
        <v>0</v>
      </c>
      <c r="S54" s="75">
        <f>R54/R$110</f>
        <v>0</v>
      </c>
      <c r="T54" s="44">
        <f t="shared" si="1"/>
        <v>109</v>
      </c>
      <c r="U54" s="45">
        <f>T54/T$110</f>
        <v>0.19710669077757687</v>
      </c>
    </row>
    <row r="55" spans="1:21" x14ac:dyDescent="0.25">
      <c r="A55" s="9">
        <v>49</v>
      </c>
      <c r="B55" s="22" t="s">
        <v>3</v>
      </c>
      <c r="C55" s="46">
        <v>2010</v>
      </c>
      <c r="D55" s="28" t="s">
        <v>22</v>
      </c>
      <c r="E55" s="28" t="s">
        <v>22</v>
      </c>
      <c r="F55" s="31">
        <v>49</v>
      </c>
      <c r="G55" s="68">
        <f>F55/F$103</f>
        <v>8.6572438162544174E-2</v>
      </c>
      <c r="H55" s="28">
        <v>12</v>
      </c>
      <c r="I55" s="64">
        <f>H55/H$103</f>
        <v>4.8192771084337352E-2</v>
      </c>
      <c r="J55" s="31">
        <v>1</v>
      </c>
      <c r="K55" s="68">
        <f>J55/J$103</f>
        <v>4.7169811320754715E-3</v>
      </c>
      <c r="L55" s="28" t="s">
        <v>22</v>
      </c>
      <c r="M55" s="28" t="s">
        <v>22</v>
      </c>
      <c r="N55" s="31">
        <v>9</v>
      </c>
      <c r="O55" s="68">
        <f>N55/N$103</f>
        <v>3.515625E-2</v>
      </c>
      <c r="P55" s="28">
        <v>7</v>
      </c>
      <c r="Q55" s="28" t="s">
        <v>22</v>
      </c>
      <c r="R55" s="82">
        <v>7</v>
      </c>
      <c r="S55" s="68">
        <f>R55/R$103</f>
        <v>7.3684210526315783E-2</v>
      </c>
      <c r="T55" s="25">
        <f t="shared" si="1"/>
        <v>85</v>
      </c>
      <c r="U55" s="23">
        <f>T55/T$103</f>
        <v>2.8629168070057259E-2</v>
      </c>
    </row>
    <row r="56" spans="1:21" x14ac:dyDescent="0.25">
      <c r="A56" s="10">
        <v>50</v>
      </c>
      <c r="B56" s="7" t="s">
        <v>3</v>
      </c>
      <c r="C56" s="47">
        <v>2011</v>
      </c>
      <c r="D56" s="8" t="s">
        <v>22</v>
      </c>
      <c r="E56" s="8" t="s">
        <v>22</v>
      </c>
      <c r="F56" s="32">
        <v>16</v>
      </c>
      <c r="G56" s="65">
        <f>F56/F$104</f>
        <v>3.4115138592750532E-2</v>
      </c>
      <c r="H56" s="8">
        <v>14</v>
      </c>
      <c r="I56" s="66">
        <f>H56/H$104</f>
        <v>7.650273224043716E-2</v>
      </c>
      <c r="J56" s="32" t="s">
        <v>22</v>
      </c>
      <c r="K56" s="32" t="s">
        <v>22</v>
      </c>
      <c r="L56" s="8">
        <v>20</v>
      </c>
      <c r="M56" s="66">
        <f>L56/L$104</f>
        <v>7.1684587813620068E-2</v>
      </c>
      <c r="N56" s="32" t="s">
        <v>22</v>
      </c>
      <c r="O56" s="32" t="s">
        <v>22</v>
      </c>
      <c r="P56" s="8" t="s">
        <v>22</v>
      </c>
      <c r="Q56" s="8" t="s">
        <v>22</v>
      </c>
      <c r="R56" s="83">
        <v>5</v>
      </c>
      <c r="S56" s="65">
        <f>R56/R$104</f>
        <v>8.3333333333333329E-2</v>
      </c>
      <c r="T56" s="26">
        <f t="shared" si="1"/>
        <v>55</v>
      </c>
      <c r="U56" s="11">
        <f>T56/T$104</f>
        <v>2.6429601153291685E-2</v>
      </c>
    </row>
    <row r="57" spans="1:21" x14ac:dyDescent="0.25">
      <c r="A57" s="10">
        <v>51</v>
      </c>
      <c r="B57" s="7" t="s">
        <v>3</v>
      </c>
      <c r="C57" s="47">
        <v>2012</v>
      </c>
      <c r="D57" s="8" t="s">
        <v>22</v>
      </c>
      <c r="E57" s="8" t="s">
        <v>22</v>
      </c>
      <c r="F57" s="32">
        <v>15</v>
      </c>
      <c r="G57" s="65">
        <f>F57/F$105</f>
        <v>6.2761506276150625E-2</v>
      </c>
      <c r="H57" s="8" t="s">
        <v>22</v>
      </c>
      <c r="I57" s="8" t="s">
        <v>22</v>
      </c>
      <c r="J57" s="32">
        <v>1</v>
      </c>
      <c r="K57" s="65">
        <f>J57/J$105</f>
        <v>8.130081300813009E-3</v>
      </c>
      <c r="L57" s="8" t="s">
        <v>22</v>
      </c>
      <c r="M57" s="8" t="s">
        <v>22</v>
      </c>
      <c r="N57" s="32" t="s">
        <v>22</v>
      </c>
      <c r="O57" s="32" t="s">
        <v>22</v>
      </c>
      <c r="P57" s="8" t="s">
        <v>22</v>
      </c>
      <c r="Q57" s="8" t="s">
        <v>22</v>
      </c>
      <c r="R57" s="83" t="s">
        <v>22</v>
      </c>
      <c r="S57" s="83" t="s">
        <v>22</v>
      </c>
      <c r="T57" s="26">
        <f t="shared" si="1"/>
        <v>16</v>
      </c>
      <c r="U57" s="11">
        <f>T57/T$105</f>
        <v>1.1611030478955007E-2</v>
      </c>
    </row>
    <row r="58" spans="1:21" x14ac:dyDescent="0.25">
      <c r="A58" s="10">
        <v>52</v>
      </c>
      <c r="B58" s="7" t="s">
        <v>3</v>
      </c>
      <c r="C58" s="47">
        <v>2013</v>
      </c>
      <c r="D58" s="8" t="s">
        <v>22</v>
      </c>
      <c r="E58" s="8" t="s">
        <v>22</v>
      </c>
      <c r="F58" s="32">
        <v>5</v>
      </c>
      <c r="G58" s="65">
        <f>F58/F$106</f>
        <v>2.6178010471204188E-2</v>
      </c>
      <c r="H58" s="8" t="s">
        <v>22</v>
      </c>
      <c r="I58" s="8" t="s">
        <v>22</v>
      </c>
      <c r="J58" s="32" t="s">
        <v>22</v>
      </c>
      <c r="K58" s="32" t="s">
        <v>22</v>
      </c>
      <c r="L58" s="8" t="s">
        <v>22</v>
      </c>
      <c r="M58" s="8" t="s">
        <v>22</v>
      </c>
      <c r="N58" s="97">
        <v>26</v>
      </c>
      <c r="O58" s="106">
        <f>N58/N$106</f>
        <v>0.12206572769953052</v>
      </c>
      <c r="P58" s="8" t="s">
        <v>22</v>
      </c>
      <c r="Q58" s="8" t="s">
        <v>22</v>
      </c>
      <c r="R58" s="83">
        <v>1</v>
      </c>
      <c r="S58" s="65">
        <f>R58/R$106</f>
        <v>2.4390243902439025E-2</v>
      </c>
      <c r="T58" s="26">
        <f t="shared" si="1"/>
        <v>32</v>
      </c>
      <c r="U58" s="11">
        <f>T58/T$106</f>
        <v>2.1319120586275817E-2</v>
      </c>
    </row>
    <row r="59" spans="1:21" x14ac:dyDescent="0.25">
      <c r="A59" s="10">
        <v>53</v>
      </c>
      <c r="B59" s="7" t="s">
        <v>3</v>
      </c>
      <c r="C59" s="47">
        <v>2014</v>
      </c>
      <c r="D59" s="8" t="s">
        <v>22</v>
      </c>
      <c r="E59" s="8" t="s">
        <v>22</v>
      </c>
      <c r="F59" s="32" t="s">
        <v>22</v>
      </c>
      <c r="G59" s="32" t="s">
        <v>22</v>
      </c>
      <c r="H59" s="8">
        <v>3</v>
      </c>
      <c r="I59" s="66">
        <f>H59/H$107</f>
        <v>4.9180327868852458E-2</v>
      </c>
      <c r="J59" s="32">
        <v>5</v>
      </c>
      <c r="K59" s="65">
        <f>J59/J$107</f>
        <v>4.7619047619047616E-2</v>
      </c>
      <c r="L59" s="8" t="s">
        <v>22</v>
      </c>
      <c r="M59" s="8" t="s">
        <v>22</v>
      </c>
      <c r="N59" s="32" t="s">
        <v>22</v>
      </c>
      <c r="O59" s="32" t="s">
        <v>22</v>
      </c>
      <c r="P59" s="8">
        <v>12</v>
      </c>
      <c r="Q59" s="66">
        <f>P59/P$107</f>
        <v>0.21428571428571427</v>
      </c>
      <c r="R59" s="83" t="s">
        <v>22</v>
      </c>
      <c r="S59" s="83" t="s">
        <v>22</v>
      </c>
      <c r="T59" s="26">
        <f t="shared" si="1"/>
        <v>20</v>
      </c>
      <c r="U59" s="11">
        <f>T59/T$107</f>
        <v>1.8796992481203006E-2</v>
      </c>
    </row>
    <row r="60" spans="1:21" x14ac:dyDescent="0.25">
      <c r="A60" s="10">
        <v>54</v>
      </c>
      <c r="B60" s="7" t="s">
        <v>3</v>
      </c>
      <c r="C60" s="47">
        <v>2015</v>
      </c>
      <c r="D60" s="8" t="s">
        <v>22</v>
      </c>
      <c r="E60" s="8" t="s">
        <v>22</v>
      </c>
      <c r="F60" s="32">
        <v>27</v>
      </c>
      <c r="G60" s="65">
        <f>F60/F$108</f>
        <v>0.20930232558139536</v>
      </c>
      <c r="H60" s="8">
        <v>8</v>
      </c>
      <c r="I60" s="66">
        <f>H60/H$108</f>
        <v>5.8394160583941604E-2</v>
      </c>
      <c r="J60" s="32">
        <v>3</v>
      </c>
      <c r="K60" s="65">
        <f>J60/J$108</f>
        <v>1.7241379310344827E-2</v>
      </c>
      <c r="L60" s="8" t="s">
        <v>22</v>
      </c>
      <c r="M60" s="8" t="s">
        <v>22</v>
      </c>
      <c r="N60" s="32">
        <v>6</v>
      </c>
      <c r="O60" s="65">
        <f>N60/N$108</f>
        <v>4.5801526717557252E-2</v>
      </c>
      <c r="P60" s="8" t="s">
        <v>22</v>
      </c>
      <c r="Q60" s="8" t="s">
        <v>22</v>
      </c>
      <c r="R60" s="83" t="s">
        <v>22</v>
      </c>
      <c r="S60" s="83" t="s">
        <v>22</v>
      </c>
      <c r="T60" s="26">
        <f t="shared" si="1"/>
        <v>44</v>
      </c>
      <c r="U60" s="11">
        <f>T60/T$108</f>
        <v>3.6303630363036306E-2</v>
      </c>
    </row>
    <row r="61" spans="1:21" x14ac:dyDescent="0.25">
      <c r="A61" s="10">
        <v>55</v>
      </c>
      <c r="B61" s="7" t="s">
        <v>3</v>
      </c>
      <c r="C61" s="47">
        <v>2016</v>
      </c>
      <c r="D61" s="8" t="s">
        <v>22</v>
      </c>
      <c r="E61" s="8" t="s">
        <v>22</v>
      </c>
      <c r="F61" s="32">
        <v>16</v>
      </c>
      <c r="G61" s="65">
        <f>F61/F$109</f>
        <v>0.14953271028037382</v>
      </c>
      <c r="H61" s="8">
        <v>3</v>
      </c>
      <c r="I61" s="66">
        <f>H61/H$109</f>
        <v>1.8518518518518517E-2</v>
      </c>
      <c r="J61" s="32">
        <v>20</v>
      </c>
      <c r="K61" s="65">
        <f>J61/J$109</f>
        <v>9.5238095238095233E-2</v>
      </c>
      <c r="L61" s="8" t="s">
        <v>22</v>
      </c>
      <c r="M61" s="8" t="s">
        <v>22</v>
      </c>
      <c r="N61" s="32">
        <v>10</v>
      </c>
      <c r="O61" s="65">
        <f>N61/N$109</f>
        <v>0.12048192771084337</v>
      </c>
      <c r="P61" s="8">
        <v>2</v>
      </c>
      <c r="Q61" s="66">
        <f>P61/P$109</f>
        <v>1.0050251256281407E-2</v>
      </c>
      <c r="R61" s="83" t="s">
        <v>22</v>
      </c>
      <c r="S61" s="83" t="s">
        <v>22</v>
      </c>
      <c r="T61" s="26">
        <f t="shared" si="1"/>
        <v>51</v>
      </c>
      <c r="U61" s="11">
        <f>T61/T$109</f>
        <v>4.8850574712643681E-2</v>
      </c>
    </row>
    <row r="62" spans="1:21" ht="15.75" thickBot="1" x14ac:dyDescent="0.3">
      <c r="A62" s="12">
        <v>56</v>
      </c>
      <c r="B62" s="13" t="s">
        <v>3</v>
      </c>
      <c r="C62" s="48">
        <v>2017</v>
      </c>
      <c r="D62" s="29" t="s">
        <v>22</v>
      </c>
      <c r="E62" s="29" t="s">
        <v>22</v>
      </c>
      <c r="F62" s="33">
        <v>24</v>
      </c>
      <c r="G62" s="69">
        <f>F62/F$110</f>
        <v>0.39344262295081966</v>
      </c>
      <c r="H62" s="29">
        <v>5</v>
      </c>
      <c r="I62" s="67">
        <f>H62/H$110</f>
        <v>5.3191489361702128E-2</v>
      </c>
      <c r="J62" s="33">
        <v>6</v>
      </c>
      <c r="K62" s="69">
        <f>J62/J$110</f>
        <v>6.1855670103092786E-2</v>
      </c>
      <c r="L62" s="29" t="s">
        <v>22</v>
      </c>
      <c r="M62" s="29" t="s">
        <v>22</v>
      </c>
      <c r="N62" s="33">
        <v>12</v>
      </c>
      <c r="O62" s="69">
        <f>N62/N$110</f>
        <v>0.20338983050847459</v>
      </c>
      <c r="P62" s="29" t="s">
        <v>22</v>
      </c>
      <c r="Q62" s="29" t="s">
        <v>22</v>
      </c>
      <c r="R62" s="84">
        <v>6</v>
      </c>
      <c r="S62" s="69">
        <f>R62/R$110</f>
        <v>0.42857142857142855</v>
      </c>
      <c r="T62" s="27">
        <f t="shared" si="1"/>
        <v>53</v>
      </c>
      <c r="U62" s="14">
        <f>T62/T$110</f>
        <v>9.5840867992766726E-2</v>
      </c>
    </row>
    <row r="63" spans="1:21" x14ac:dyDescent="0.25">
      <c r="A63" s="9">
        <v>57</v>
      </c>
      <c r="B63" s="22" t="s">
        <v>4</v>
      </c>
      <c r="C63" s="46">
        <v>2010</v>
      </c>
      <c r="D63" s="28" t="s">
        <v>22</v>
      </c>
      <c r="E63" s="28" t="s">
        <v>22</v>
      </c>
      <c r="F63" s="31" t="s">
        <v>22</v>
      </c>
      <c r="G63" s="31" t="s">
        <v>22</v>
      </c>
      <c r="H63" s="104">
        <v>63</v>
      </c>
      <c r="I63" s="105">
        <f>H63/H$103</f>
        <v>0.25301204819277107</v>
      </c>
      <c r="J63" s="31">
        <v>6</v>
      </c>
      <c r="K63" s="68">
        <f>J63/J$103</f>
        <v>2.8301886792452831E-2</v>
      </c>
      <c r="L63" s="104">
        <v>64</v>
      </c>
      <c r="M63" s="105">
        <f>L63/L$103</f>
        <v>9.9224806201550386E-2</v>
      </c>
      <c r="N63" s="104">
        <v>82</v>
      </c>
      <c r="O63" s="105">
        <f>N63/N$103</f>
        <v>0.3203125</v>
      </c>
      <c r="P63" s="28" t="s">
        <v>22</v>
      </c>
      <c r="Q63" s="28" t="s">
        <v>22</v>
      </c>
      <c r="R63" s="112">
        <v>27</v>
      </c>
      <c r="S63" s="105">
        <f>R63/R$103</f>
        <v>0.28421052631578947</v>
      </c>
      <c r="T63" s="25">
        <f t="shared" si="1"/>
        <v>242</v>
      </c>
      <c r="U63" s="23">
        <f>T63/T$103</f>
        <v>8.1508925564163018E-2</v>
      </c>
    </row>
    <row r="64" spans="1:21" x14ac:dyDescent="0.25">
      <c r="A64" s="10">
        <v>58</v>
      </c>
      <c r="B64" s="7" t="s">
        <v>4</v>
      </c>
      <c r="C64" s="47">
        <v>2011</v>
      </c>
      <c r="D64" s="8" t="s">
        <v>22</v>
      </c>
      <c r="E64" s="8" t="s">
        <v>22</v>
      </c>
      <c r="F64" s="97">
        <v>20</v>
      </c>
      <c r="G64" s="106">
        <f>F64/F$104</f>
        <v>4.2643923240938165E-2</v>
      </c>
      <c r="H64" s="97">
        <v>48</v>
      </c>
      <c r="I64" s="106">
        <f>H64/H$104</f>
        <v>0.26229508196721313</v>
      </c>
      <c r="J64" s="32" t="s">
        <v>22</v>
      </c>
      <c r="K64" s="32" t="s">
        <v>22</v>
      </c>
      <c r="L64" s="97">
        <v>45</v>
      </c>
      <c r="M64" s="106">
        <f>L64/L$104</f>
        <v>0.16129032258064516</v>
      </c>
      <c r="N64" s="96">
        <v>251</v>
      </c>
      <c r="O64" s="98">
        <f>N64/N$104</f>
        <v>0.56278026905829592</v>
      </c>
      <c r="P64" s="8" t="s">
        <v>22</v>
      </c>
      <c r="Q64" s="8" t="s">
        <v>22</v>
      </c>
      <c r="R64" s="113">
        <v>49</v>
      </c>
      <c r="S64" s="106">
        <f>R64/R$104</f>
        <v>0.81666666666666665</v>
      </c>
      <c r="T64" s="26">
        <f t="shared" si="1"/>
        <v>413</v>
      </c>
      <c r="U64" s="11">
        <f>T64/T$104</f>
        <v>0.19846227775108122</v>
      </c>
    </row>
    <row r="65" spans="1:21" x14ac:dyDescent="0.25">
      <c r="A65" s="10">
        <v>59</v>
      </c>
      <c r="B65" s="7" t="s">
        <v>4</v>
      </c>
      <c r="C65" s="47">
        <v>2012</v>
      </c>
      <c r="D65" s="8" t="s">
        <v>22</v>
      </c>
      <c r="E65" s="8" t="s">
        <v>22</v>
      </c>
      <c r="F65" s="32">
        <v>8</v>
      </c>
      <c r="G65" s="65">
        <f>F65/F$105</f>
        <v>3.3472803347280332E-2</v>
      </c>
      <c r="H65" s="96">
        <v>51</v>
      </c>
      <c r="I65" s="98">
        <f>H65/H$105</f>
        <v>0.33333333333333331</v>
      </c>
      <c r="J65" s="97">
        <v>5</v>
      </c>
      <c r="K65" s="106">
        <f>J65/J$105</f>
        <v>4.065040650406504E-2</v>
      </c>
      <c r="L65" s="97">
        <v>33</v>
      </c>
      <c r="M65" s="106">
        <f>L65/L$105</f>
        <v>6.6532258064516125E-2</v>
      </c>
      <c r="N65" s="32">
        <v>50</v>
      </c>
      <c r="O65" s="65">
        <f>N65/N$105</f>
        <v>0.58139534883720934</v>
      </c>
      <c r="P65" s="8" t="s">
        <v>22</v>
      </c>
      <c r="Q65" s="8" t="s">
        <v>22</v>
      </c>
      <c r="R65" s="113">
        <v>33</v>
      </c>
      <c r="S65" s="106">
        <f>R65/R$105</f>
        <v>0.47142857142857142</v>
      </c>
      <c r="T65" s="26">
        <f t="shared" si="1"/>
        <v>180</v>
      </c>
      <c r="U65" s="11">
        <f>T65/T$105</f>
        <v>0.13062409288824384</v>
      </c>
    </row>
    <row r="66" spans="1:21" x14ac:dyDescent="0.25">
      <c r="A66" s="10">
        <v>60</v>
      </c>
      <c r="B66" s="7" t="s">
        <v>4</v>
      </c>
      <c r="C66" s="47">
        <v>2013</v>
      </c>
      <c r="D66" s="8">
        <v>53</v>
      </c>
      <c r="E66" s="66">
        <f>D66/D$106</f>
        <v>0.1906474820143885</v>
      </c>
      <c r="F66" s="97">
        <v>20</v>
      </c>
      <c r="G66" s="106">
        <f>F66/F$106</f>
        <v>0.10471204188481675</v>
      </c>
      <c r="H66" s="96">
        <v>24</v>
      </c>
      <c r="I66" s="98">
        <f>H66/H$106</f>
        <v>0.29268292682926828</v>
      </c>
      <c r="J66" s="32" t="s">
        <v>22</v>
      </c>
      <c r="K66" s="32" t="s">
        <v>22</v>
      </c>
      <c r="L66" s="97">
        <v>79</v>
      </c>
      <c r="M66" s="106">
        <f>L66/L$106</f>
        <v>0.16916488222698073</v>
      </c>
      <c r="N66" s="97">
        <v>151</v>
      </c>
      <c r="O66" s="106">
        <f>N66/N$106</f>
        <v>0.70892018779342725</v>
      </c>
      <c r="P66" s="8" t="s">
        <v>22</v>
      </c>
      <c r="Q66" s="8" t="s">
        <v>22</v>
      </c>
      <c r="R66" s="111">
        <v>22</v>
      </c>
      <c r="S66" s="98">
        <f>R66/R$106</f>
        <v>0.53658536585365857</v>
      </c>
      <c r="T66" s="26">
        <f t="shared" si="1"/>
        <v>349</v>
      </c>
      <c r="U66" s="11">
        <f>T66/T$106</f>
        <v>0.23251165889407063</v>
      </c>
    </row>
    <row r="67" spans="1:21" x14ac:dyDescent="0.25">
      <c r="A67" s="10">
        <v>61</v>
      </c>
      <c r="B67" s="7" t="s">
        <v>4</v>
      </c>
      <c r="C67" s="47">
        <v>2014</v>
      </c>
      <c r="D67" s="8" t="s">
        <v>22</v>
      </c>
      <c r="E67" s="8" t="s">
        <v>22</v>
      </c>
      <c r="F67" s="97">
        <v>15</v>
      </c>
      <c r="G67" s="106">
        <f>F67/F$107</f>
        <v>9.375E-2</v>
      </c>
      <c r="H67" s="97">
        <v>3</v>
      </c>
      <c r="I67" s="106">
        <f>H67/H$107</f>
        <v>4.9180327868852458E-2</v>
      </c>
      <c r="J67" s="32" t="s">
        <v>22</v>
      </c>
      <c r="K67" s="32" t="s">
        <v>22</v>
      </c>
      <c r="L67" s="97">
        <v>57</v>
      </c>
      <c r="M67" s="106">
        <f>L67/L$107</f>
        <v>0.18037974683544303</v>
      </c>
      <c r="N67" s="97">
        <v>51</v>
      </c>
      <c r="O67" s="106">
        <f>N67/N$107</f>
        <v>0.68</v>
      </c>
      <c r="P67" s="8" t="s">
        <v>22</v>
      </c>
      <c r="Q67" s="8" t="s">
        <v>22</v>
      </c>
      <c r="R67" s="113">
        <v>28</v>
      </c>
      <c r="S67" s="106">
        <f>R67/R$107</f>
        <v>0.84848484848484851</v>
      </c>
      <c r="T67" s="26">
        <f t="shared" si="1"/>
        <v>154</v>
      </c>
      <c r="U67" s="11">
        <f>T67/T$107</f>
        <v>0.14473684210526316</v>
      </c>
    </row>
    <row r="68" spans="1:21" x14ac:dyDescent="0.25">
      <c r="A68" s="10">
        <v>62</v>
      </c>
      <c r="B68" s="7" t="s">
        <v>4</v>
      </c>
      <c r="C68" s="47">
        <v>2015</v>
      </c>
      <c r="D68" s="8" t="s">
        <v>22</v>
      </c>
      <c r="E68" s="8" t="s">
        <v>22</v>
      </c>
      <c r="F68" s="32" t="s">
        <v>22</v>
      </c>
      <c r="G68" s="32" t="s">
        <v>22</v>
      </c>
      <c r="H68" s="96">
        <v>34</v>
      </c>
      <c r="I68" s="98">
        <f>H68/H$108</f>
        <v>0.24817518248175183</v>
      </c>
      <c r="J68" s="97">
        <v>53</v>
      </c>
      <c r="K68" s="106">
        <f>J68/J$108</f>
        <v>0.3045977011494253</v>
      </c>
      <c r="L68" s="97">
        <v>63</v>
      </c>
      <c r="M68" s="106">
        <f>L68/L$108</f>
        <v>0.29439252336448596</v>
      </c>
      <c r="N68" s="97">
        <v>42</v>
      </c>
      <c r="O68" s="106">
        <f>N68/N$108</f>
        <v>0.32061068702290074</v>
      </c>
      <c r="P68" s="8" t="s">
        <v>22</v>
      </c>
      <c r="Q68" s="8" t="s">
        <v>22</v>
      </c>
      <c r="R68" s="83" t="s">
        <v>22</v>
      </c>
      <c r="S68" s="83" t="s">
        <v>22</v>
      </c>
      <c r="T68" s="26">
        <f t="shared" si="1"/>
        <v>192</v>
      </c>
      <c r="U68" s="11">
        <f>T68/T$108</f>
        <v>0.15841584158415842</v>
      </c>
    </row>
    <row r="69" spans="1:21" x14ac:dyDescent="0.25">
      <c r="A69" s="10">
        <v>63</v>
      </c>
      <c r="B69" s="7" t="s">
        <v>4</v>
      </c>
      <c r="C69" s="47">
        <v>2016</v>
      </c>
      <c r="D69" s="8" t="s">
        <v>22</v>
      </c>
      <c r="E69" s="8" t="s">
        <v>22</v>
      </c>
      <c r="F69" s="32">
        <v>26</v>
      </c>
      <c r="G69" s="65">
        <f>F69/F$109</f>
        <v>0.24299065420560748</v>
      </c>
      <c r="H69" s="96">
        <v>99</v>
      </c>
      <c r="I69" s="98">
        <f>H69/H$109</f>
        <v>0.61111111111111116</v>
      </c>
      <c r="J69" s="97">
        <v>60</v>
      </c>
      <c r="K69" s="106">
        <f>J69/J$109</f>
        <v>0.2857142857142857</v>
      </c>
      <c r="L69" s="97">
        <v>22</v>
      </c>
      <c r="M69" s="106">
        <f>L69/L$109</f>
        <v>0.17886178861788618</v>
      </c>
      <c r="N69" s="97">
        <v>4</v>
      </c>
      <c r="O69" s="106">
        <f>N69/N$109</f>
        <v>4.8192771084337352E-2</v>
      </c>
      <c r="P69" s="8" t="s">
        <v>22</v>
      </c>
      <c r="Q69" s="8" t="s">
        <v>22</v>
      </c>
      <c r="R69" s="83" t="s">
        <v>22</v>
      </c>
      <c r="S69" s="83" t="s">
        <v>22</v>
      </c>
      <c r="T69" s="26">
        <f t="shared" si="1"/>
        <v>211</v>
      </c>
      <c r="U69" s="11">
        <f>T69/T$109</f>
        <v>0.2021072796934866</v>
      </c>
    </row>
    <row r="70" spans="1:21" ht="15.75" thickBot="1" x14ac:dyDescent="0.3">
      <c r="A70" s="12">
        <v>64</v>
      </c>
      <c r="B70" s="13" t="s">
        <v>4</v>
      </c>
      <c r="C70" s="48">
        <v>2017</v>
      </c>
      <c r="D70" s="29" t="s">
        <v>22</v>
      </c>
      <c r="E70" s="29" t="s">
        <v>22</v>
      </c>
      <c r="F70" s="33" t="s">
        <v>22</v>
      </c>
      <c r="G70" s="33" t="s">
        <v>22</v>
      </c>
      <c r="H70" s="29" t="s">
        <v>22</v>
      </c>
      <c r="I70" s="29" t="s">
        <v>22</v>
      </c>
      <c r="J70" s="33">
        <v>2</v>
      </c>
      <c r="K70" s="69">
        <f>J70/J$110</f>
        <v>2.0618556701030927E-2</v>
      </c>
      <c r="L70" s="107">
        <v>15</v>
      </c>
      <c r="M70" s="108">
        <f>L70/L$110</f>
        <v>0.38461538461538464</v>
      </c>
      <c r="N70" s="33" t="s">
        <v>22</v>
      </c>
      <c r="O70" s="33" t="s">
        <v>22</v>
      </c>
      <c r="P70" s="29" t="s">
        <v>22</v>
      </c>
      <c r="Q70" s="29" t="s">
        <v>22</v>
      </c>
      <c r="R70" s="114">
        <v>8</v>
      </c>
      <c r="S70" s="108">
        <f>R70/R$110</f>
        <v>0.5714285714285714</v>
      </c>
      <c r="T70" s="27">
        <f t="shared" si="1"/>
        <v>25</v>
      </c>
      <c r="U70" s="14">
        <f>T70/T$110</f>
        <v>4.5207956600361664E-2</v>
      </c>
    </row>
    <row r="71" spans="1:21" x14ac:dyDescent="0.25">
      <c r="A71" s="9">
        <v>65</v>
      </c>
      <c r="B71" s="22" t="s">
        <v>5</v>
      </c>
      <c r="C71" s="46">
        <v>2010</v>
      </c>
      <c r="D71" s="28">
        <v>321</v>
      </c>
      <c r="E71" s="64">
        <f>D71/D$103</f>
        <v>0.44032921810699588</v>
      </c>
      <c r="F71" s="104">
        <v>213</v>
      </c>
      <c r="G71" s="105">
        <f>F71/F$103</f>
        <v>0.37632508833922262</v>
      </c>
      <c r="H71" s="104">
        <v>68</v>
      </c>
      <c r="I71" s="105">
        <f>H71/H$103</f>
        <v>0.27309236947791166</v>
      </c>
      <c r="J71" s="31">
        <v>1</v>
      </c>
      <c r="K71" s="68">
        <f>J71/J$103</f>
        <v>4.7169811320754715E-3</v>
      </c>
      <c r="L71" s="28">
        <v>60</v>
      </c>
      <c r="M71" s="64">
        <f>L71/L$103</f>
        <v>9.3023255813953487E-2</v>
      </c>
      <c r="N71" s="31">
        <v>9</v>
      </c>
      <c r="O71" s="68">
        <f>N71/N$103</f>
        <v>3.515625E-2</v>
      </c>
      <c r="P71" s="28" t="s">
        <v>22</v>
      </c>
      <c r="Q71" s="28" t="s">
        <v>22</v>
      </c>
      <c r="R71" s="82">
        <v>19</v>
      </c>
      <c r="S71" s="68">
        <f>R71/R$103</f>
        <v>0.2</v>
      </c>
      <c r="T71" s="25">
        <f t="shared" ref="T71:T102" si="4">SUM(R71,D71,F71,H71,J71,L71,N71,P71)</f>
        <v>691</v>
      </c>
      <c r="U71" s="23">
        <f>T71/T$103</f>
        <v>0.23273829572246549</v>
      </c>
    </row>
    <row r="72" spans="1:21" x14ac:dyDescent="0.25">
      <c r="A72" s="10">
        <v>66</v>
      </c>
      <c r="B72" s="7" t="s">
        <v>5</v>
      </c>
      <c r="C72" s="47">
        <v>2011</v>
      </c>
      <c r="D72" s="8">
        <v>249</v>
      </c>
      <c r="E72" s="66">
        <f>D72/D$104</f>
        <v>0.48443579766536965</v>
      </c>
      <c r="F72" s="32">
        <v>168</v>
      </c>
      <c r="G72" s="65">
        <f>F72/F$104</f>
        <v>0.35820895522388058</v>
      </c>
      <c r="H72" s="97">
        <v>67</v>
      </c>
      <c r="I72" s="106">
        <f>H72/H$104</f>
        <v>0.36612021857923499</v>
      </c>
      <c r="J72" s="32">
        <v>9</v>
      </c>
      <c r="K72" s="65">
        <f>J72/J$104</f>
        <v>0.20454545454545456</v>
      </c>
      <c r="L72" s="8">
        <v>64</v>
      </c>
      <c r="M72" s="66">
        <f>L72/L$104</f>
        <v>0.22939068100358423</v>
      </c>
      <c r="N72" s="32">
        <v>65</v>
      </c>
      <c r="O72" s="65">
        <f>N72/N$104</f>
        <v>0.14573991031390135</v>
      </c>
      <c r="P72" s="8">
        <v>5</v>
      </c>
      <c r="Q72" s="66">
        <f>P72/P$104</f>
        <v>5.8139534883720929E-2</v>
      </c>
      <c r="R72" s="83">
        <v>2</v>
      </c>
      <c r="S72" s="65">
        <f>R72/R$104</f>
        <v>3.3333333333333333E-2</v>
      </c>
      <c r="T72" s="26">
        <f t="shared" si="4"/>
        <v>629</v>
      </c>
      <c r="U72" s="11">
        <f>T72/T$104</f>
        <v>0.30225852955309945</v>
      </c>
    </row>
    <row r="73" spans="1:21" x14ac:dyDescent="0.25">
      <c r="A73" s="10">
        <v>67</v>
      </c>
      <c r="B73" s="7" t="s">
        <v>5</v>
      </c>
      <c r="C73" s="47">
        <v>2012</v>
      </c>
      <c r="D73" s="8">
        <v>43</v>
      </c>
      <c r="E73" s="66">
        <f>D73/D$105</f>
        <v>0.27215189873417722</v>
      </c>
      <c r="F73" s="32">
        <v>104</v>
      </c>
      <c r="G73" s="65">
        <f>F73/F$105</f>
        <v>0.43514644351464438</v>
      </c>
      <c r="H73" s="97">
        <v>79</v>
      </c>
      <c r="I73" s="106">
        <f>H73/H$105</f>
        <v>0.5163398692810458</v>
      </c>
      <c r="J73" s="97">
        <v>26</v>
      </c>
      <c r="K73" s="106">
        <f>J73/J$105</f>
        <v>0.21138211382113822</v>
      </c>
      <c r="L73" s="8">
        <v>127</v>
      </c>
      <c r="M73" s="66">
        <f>L73/L$105</f>
        <v>0.25604838709677419</v>
      </c>
      <c r="N73" s="97">
        <v>36</v>
      </c>
      <c r="O73" s="106">
        <f>N73/N$105</f>
        <v>0.41860465116279072</v>
      </c>
      <c r="P73" s="8">
        <v>7</v>
      </c>
      <c r="Q73" s="66">
        <f>P73/P$105</f>
        <v>0.13207547169811321</v>
      </c>
      <c r="R73" s="83">
        <v>19</v>
      </c>
      <c r="S73" s="65">
        <f>R73/R$105</f>
        <v>0.27142857142857141</v>
      </c>
      <c r="T73" s="26">
        <f t="shared" si="4"/>
        <v>441</v>
      </c>
      <c r="U73" s="11">
        <f>T73/T$105</f>
        <v>0.32002902757619739</v>
      </c>
    </row>
    <row r="74" spans="1:21" x14ac:dyDescent="0.25">
      <c r="A74" s="10">
        <v>68</v>
      </c>
      <c r="B74" s="7" t="s">
        <v>5</v>
      </c>
      <c r="C74" s="47">
        <v>2013</v>
      </c>
      <c r="D74" s="8">
        <v>47</v>
      </c>
      <c r="E74" s="66">
        <f>D74/D$106</f>
        <v>0.16906474820143885</v>
      </c>
      <c r="F74" s="97">
        <v>71</v>
      </c>
      <c r="G74" s="106">
        <f>F74/F$106</f>
        <v>0.37172774869109948</v>
      </c>
      <c r="H74" s="97">
        <v>32</v>
      </c>
      <c r="I74" s="106">
        <f>H74/H$106</f>
        <v>0.3902439024390244</v>
      </c>
      <c r="J74" s="32">
        <v>71</v>
      </c>
      <c r="K74" s="65">
        <f>J74/J$106</f>
        <v>0.53383458646616544</v>
      </c>
      <c r="L74" s="8">
        <v>129</v>
      </c>
      <c r="M74" s="66">
        <f>L74/L$106</f>
        <v>0.27623126338329762</v>
      </c>
      <c r="N74" s="32">
        <v>7</v>
      </c>
      <c r="O74" s="65">
        <f>N74/N$106</f>
        <v>3.2863849765258218E-2</v>
      </c>
      <c r="P74" s="8">
        <v>7</v>
      </c>
      <c r="Q74" s="66">
        <f>P74/P$106</f>
        <v>7.2916666666666671E-2</v>
      </c>
      <c r="R74" s="83">
        <v>2</v>
      </c>
      <c r="S74" s="65">
        <f>R74/R$106</f>
        <v>4.878048780487805E-2</v>
      </c>
      <c r="T74" s="26">
        <f t="shared" si="4"/>
        <v>366</v>
      </c>
      <c r="U74" s="11">
        <f>T74/T$106</f>
        <v>0.24383744170552965</v>
      </c>
    </row>
    <row r="75" spans="1:21" x14ac:dyDescent="0.25">
      <c r="A75" s="10">
        <v>69</v>
      </c>
      <c r="B75" s="7" t="s">
        <v>5</v>
      </c>
      <c r="C75" s="47">
        <v>2014</v>
      </c>
      <c r="D75" s="8">
        <v>88</v>
      </c>
      <c r="E75" s="66">
        <f>D75/D$107</f>
        <v>0.34108527131782945</v>
      </c>
      <c r="F75" s="32">
        <v>47</v>
      </c>
      <c r="G75" s="65">
        <f>F75/F$107</f>
        <v>0.29375000000000001</v>
      </c>
      <c r="H75" s="97">
        <v>39</v>
      </c>
      <c r="I75" s="106">
        <f>H75/H$107</f>
        <v>0.63934426229508201</v>
      </c>
      <c r="J75" s="97">
        <v>46</v>
      </c>
      <c r="K75" s="106">
        <f>J75/J$107</f>
        <v>0.43809523809523809</v>
      </c>
      <c r="L75" s="8">
        <v>96</v>
      </c>
      <c r="M75" s="66">
        <f>L75/L$107</f>
        <v>0.30379746835443039</v>
      </c>
      <c r="N75" s="32">
        <v>8</v>
      </c>
      <c r="O75" s="65">
        <f>N75/N$107</f>
        <v>0.10666666666666667</v>
      </c>
      <c r="P75" s="8" t="s">
        <v>22</v>
      </c>
      <c r="Q75" s="8" t="s">
        <v>22</v>
      </c>
      <c r="R75" s="83" t="s">
        <v>22</v>
      </c>
      <c r="S75" s="83" t="s">
        <v>22</v>
      </c>
      <c r="T75" s="26">
        <f t="shared" si="4"/>
        <v>324</v>
      </c>
      <c r="U75" s="11">
        <f>T75/T$107</f>
        <v>0.30451127819548873</v>
      </c>
    </row>
    <row r="76" spans="1:21" x14ac:dyDescent="0.25">
      <c r="A76" s="10">
        <v>70</v>
      </c>
      <c r="B76" s="7" t="s">
        <v>5</v>
      </c>
      <c r="C76" s="47">
        <v>2015</v>
      </c>
      <c r="D76" s="8">
        <v>70</v>
      </c>
      <c r="E76" s="66">
        <f>D76/D$108</f>
        <v>0.40229885057471265</v>
      </c>
      <c r="F76" s="97">
        <v>23</v>
      </c>
      <c r="G76" s="106">
        <f>F76/F$108</f>
        <v>0.17829457364341086</v>
      </c>
      <c r="H76" s="97">
        <v>49</v>
      </c>
      <c r="I76" s="106">
        <f>H76/H$108</f>
        <v>0.35766423357664234</v>
      </c>
      <c r="J76" s="32">
        <v>56</v>
      </c>
      <c r="K76" s="65">
        <f>J76/J$108</f>
        <v>0.32183908045977011</v>
      </c>
      <c r="L76" s="8">
        <v>55</v>
      </c>
      <c r="M76" s="66">
        <f>L76/L$108</f>
        <v>0.2570093457943925</v>
      </c>
      <c r="N76" s="32">
        <v>23</v>
      </c>
      <c r="O76" s="65">
        <f>N76/N$108</f>
        <v>0.17557251908396945</v>
      </c>
      <c r="P76" s="8">
        <v>119</v>
      </c>
      <c r="Q76" s="66">
        <f>P76/P$108</f>
        <v>0.61979166666666663</v>
      </c>
      <c r="R76" s="113">
        <v>19</v>
      </c>
      <c r="S76" s="106">
        <f>R76/R$108</f>
        <v>0.31147540983606559</v>
      </c>
      <c r="T76" s="26">
        <f t="shared" si="4"/>
        <v>414</v>
      </c>
      <c r="U76" s="11">
        <f>T76/T$108</f>
        <v>0.34158415841584161</v>
      </c>
    </row>
    <row r="77" spans="1:21" x14ac:dyDescent="0.25">
      <c r="A77" s="10">
        <v>71</v>
      </c>
      <c r="B77" s="7" t="s">
        <v>5</v>
      </c>
      <c r="C77" s="47">
        <v>2016</v>
      </c>
      <c r="D77" s="8">
        <v>62</v>
      </c>
      <c r="E77" s="66">
        <f>D77/D$109</f>
        <v>0.53448275862068961</v>
      </c>
      <c r="F77" s="97">
        <v>40</v>
      </c>
      <c r="G77" s="106">
        <f>F77/F$109</f>
        <v>0.37383177570093457</v>
      </c>
      <c r="H77" s="97">
        <v>24</v>
      </c>
      <c r="I77" s="106">
        <f>H77/H$109</f>
        <v>0.14814814814814814</v>
      </c>
      <c r="J77" s="32">
        <v>71</v>
      </c>
      <c r="K77" s="65">
        <f>J77/J$109</f>
        <v>0.33809523809523812</v>
      </c>
      <c r="L77" s="8">
        <v>18</v>
      </c>
      <c r="M77" s="66">
        <f>L77/L$109</f>
        <v>0.14634146341463414</v>
      </c>
      <c r="N77" s="32">
        <v>18</v>
      </c>
      <c r="O77" s="65">
        <f>N77/N$109</f>
        <v>0.21686746987951808</v>
      </c>
      <c r="P77" s="8">
        <v>119</v>
      </c>
      <c r="Q77" s="66">
        <f>P77/P$109</f>
        <v>0.59798994974874375</v>
      </c>
      <c r="R77" s="113">
        <v>27</v>
      </c>
      <c r="S77" s="106">
        <f>R77/R$109</f>
        <v>0.61363636363636365</v>
      </c>
      <c r="T77" s="26">
        <f t="shared" si="4"/>
        <v>379</v>
      </c>
      <c r="U77" s="11">
        <f>T77/T$109</f>
        <v>0.36302681992337166</v>
      </c>
    </row>
    <row r="78" spans="1:21" ht="15.75" thickBot="1" x14ac:dyDescent="0.3">
      <c r="A78" s="12">
        <v>72</v>
      </c>
      <c r="B78" s="13" t="s">
        <v>5</v>
      </c>
      <c r="C78" s="48">
        <v>2017</v>
      </c>
      <c r="D78" s="29">
        <v>38</v>
      </c>
      <c r="E78" s="67">
        <f>D78/D$110</f>
        <v>0.62295081967213117</v>
      </c>
      <c r="F78" s="33">
        <v>20</v>
      </c>
      <c r="G78" s="69">
        <f>F78/F$110</f>
        <v>0.32786885245901637</v>
      </c>
      <c r="H78" s="107">
        <v>62</v>
      </c>
      <c r="I78" s="108">
        <f>H78/H$110</f>
        <v>0.65957446808510634</v>
      </c>
      <c r="J78" s="33">
        <v>24</v>
      </c>
      <c r="K78" s="69">
        <f>J78/J$110</f>
        <v>0.24742268041237114</v>
      </c>
      <c r="L78" s="29">
        <v>8</v>
      </c>
      <c r="M78" s="67">
        <f>L78/L$110</f>
        <v>0.20512820512820512</v>
      </c>
      <c r="N78" s="33">
        <v>2</v>
      </c>
      <c r="O78" s="69">
        <f>N78/N$110</f>
        <v>3.3898305084745763E-2</v>
      </c>
      <c r="P78" s="29">
        <v>102</v>
      </c>
      <c r="Q78" s="67">
        <f>P78/P$110</f>
        <v>0.796875</v>
      </c>
      <c r="R78" s="84" t="s">
        <v>22</v>
      </c>
      <c r="S78" s="84" t="s">
        <v>22</v>
      </c>
      <c r="T78" s="27">
        <f t="shared" si="4"/>
        <v>256</v>
      </c>
      <c r="U78" s="14">
        <f>T78/T$110</f>
        <v>0.46292947558770342</v>
      </c>
    </row>
    <row r="79" spans="1:21" x14ac:dyDescent="0.25">
      <c r="A79" s="9">
        <v>73</v>
      </c>
      <c r="B79" s="22" t="s">
        <v>6</v>
      </c>
      <c r="C79" s="46">
        <v>2010</v>
      </c>
      <c r="D79" s="28">
        <v>21</v>
      </c>
      <c r="E79" s="64">
        <f>D79/D$103</f>
        <v>2.8806584362139918E-2</v>
      </c>
      <c r="F79" s="104">
        <v>49</v>
      </c>
      <c r="G79" s="105">
        <f>F79/F$103</f>
        <v>8.6572438162544174E-2</v>
      </c>
      <c r="H79" s="28">
        <v>60</v>
      </c>
      <c r="I79" s="64">
        <f>H79/H$103</f>
        <v>0.24096385542168675</v>
      </c>
      <c r="J79" s="31">
        <v>87</v>
      </c>
      <c r="K79" s="68">
        <f>J79/J$103</f>
        <v>0.41037735849056606</v>
      </c>
      <c r="L79" s="28">
        <v>112</v>
      </c>
      <c r="M79" s="64">
        <f>L79/L$103</f>
        <v>0.17364341085271318</v>
      </c>
      <c r="N79" s="31" t="s">
        <v>22</v>
      </c>
      <c r="O79" s="31" t="s">
        <v>22</v>
      </c>
      <c r="P79" s="28">
        <v>125</v>
      </c>
      <c r="Q79" s="64">
        <f>P79/P$103</f>
        <v>0.57603686635944695</v>
      </c>
      <c r="R79" s="82">
        <v>7</v>
      </c>
      <c r="S79" s="68">
        <f>R79/R$103</f>
        <v>7.3684210526315783E-2</v>
      </c>
      <c r="T79" s="25">
        <f t="shared" si="4"/>
        <v>461</v>
      </c>
      <c r="U79" s="23">
        <f>T79/T$103</f>
        <v>0.15527113506231055</v>
      </c>
    </row>
    <row r="80" spans="1:21" x14ac:dyDescent="0.25">
      <c r="A80" s="10">
        <v>74</v>
      </c>
      <c r="B80" s="7" t="s">
        <v>6</v>
      </c>
      <c r="C80" s="47">
        <v>2011</v>
      </c>
      <c r="D80" s="8">
        <v>6</v>
      </c>
      <c r="E80" s="66">
        <f>D80/D$104</f>
        <v>1.1673151750972763E-2</v>
      </c>
      <c r="F80" s="32">
        <v>33</v>
      </c>
      <c r="G80" s="65">
        <f>F80/F$104</f>
        <v>7.0362473347547971E-2</v>
      </c>
      <c r="H80" s="8">
        <v>47</v>
      </c>
      <c r="I80" s="66">
        <f>H80/H$104</f>
        <v>0.25683060109289618</v>
      </c>
      <c r="J80" s="32">
        <v>4</v>
      </c>
      <c r="K80" s="65">
        <f>J80/J$104</f>
        <v>9.0909090909090912E-2</v>
      </c>
      <c r="L80" s="8">
        <v>13</v>
      </c>
      <c r="M80" s="66">
        <f>L80/L$104</f>
        <v>4.6594982078853049E-2</v>
      </c>
      <c r="N80" s="32">
        <v>8</v>
      </c>
      <c r="O80" s="65">
        <f>N80/N$104</f>
        <v>1.7937219730941704E-2</v>
      </c>
      <c r="P80" s="8">
        <v>4</v>
      </c>
      <c r="Q80" s="66">
        <f>P80/P$104</f>
        <v>4.6511627906976744E-2</v>
      </c>
      <c r="R80" s="83" t="s">
        <v>22</v>
      </c>
      <c r="S80" s="83" t="s">
        <v>22</v>
      </c>
      <c r="T80" s="26">
        <f t="shared" si="4"/>
        <v>115</v>
      </c>
      <c r="U80" s="11">
        <f>T80/T$104</f>
        <v>5.5261893320518979E-2</v>
      </c>
    </row>
    <row r="81" spans="1:21" x14ac:dyDescent="0.25">
      <c r="A81" s="10">
        <v>75</v>
      </c>
      <c r="B81" s="7" t="s">
        <v>6</v>
      </c>
      <c r="C81" s="47">
        <v>2012</v>
      </c>
      <c r="D81" s="8">
        <v>4</v>
      </c>
      <c r="E81" s="66">
        <f>D81/D$105</f>
        <v>2.5316455696202531E-2</v>
      </c>
      <c r="F81" s="32">
        <v>23</v>
      </c>
      <c r="G81" s="65">
        <f>F81/F$105</f>
        <v>9.6234309623430964E-2</v>
      </c>
      <c r="H81" s="8">
        <v>6</v>
      </c>
      <c r="I81" s="66">
        <f>H81/H$105</f>
        <v>3.9215686274509803E-2</v>
      </c>
      <c r="J81" s="97">
        <v>44</v>
      </c>
      <c r="K81" s="106">
        <f>J81/J$105</f>
        <v>0.35772357723577236</v>
      </c>
      <c r="L81" s="97">
        <v>30</v>
      </c>
      <c r="M81" s="106">
        <f>L81/L$105</f>
        <v>6.0483870967741937E-2</v>
      </c>
      <c r="N81" s="32" t="s">
        <v>22</v>
      </c>
      <c r="O81" s="32" t="s">
        <v>22</v>
      </c>
      <c r="P81" s="8">
        <v>5</v>
      </c>
      <c r="Q81" s="66">
        <f>P81/P$105</f>
        <v>9.4339622641509441E-2</v>
      </c>
      <c r="R81" s="83" t="s">
        <v>22</v>
      </c>
      <c r="S81" s="83" t="s">
        <v>22</v>
      </c>
      <c r="T81" s="26">
        <f t="shared" si="4"/>
        <v>112</v>
      </c>
      <c r="U81" s="11">
        <f>T81/T$105</f>
        <v>8.1277213352685049E-2</v>
      </c>
    </row>
    <row r="82" spans="1:21" x14ac:dyDescent="0.25">
      <c r="A82" s="10">
        <v>76</v>
      </c>
      <c r="B82" s="7" t="s">
        <v>6</v>
      </c>
      <c r="C82" s="47">
        <v>2013</v>
      </c>
      <c r="D82" s="8">
        <v>4</v>
      </c>
      <c r="E82" s="66">
        <f>D82/D$106</f>
        <v>1.4388489208633094E-2</v>
      </c>
      <c r="F82" s="32">
        <v>12</v>
      </c>
      <c r="G82" s="65">
        <f>F82/F$106</f>
        <v>6.2827225130890049E-2</v>
      </c>
      <c r="H82" s="8">
        <v>22</v>
      </c>
      <c r="I82" s="66">
        <f>H82/H$106</f>
        <v>0.26829268292682928</v>
      </c>
      <c r="J82" s="32">
        <v>13</v>
      </c>
      <c r="K82" s="65">
        <f>J82/J$106</f>
        <v>9.7744360902255634E-2</v>
      </c>
      <c r="L82" s="97">
        <v>58</v>
      </c>
      <c r="M82" s="106">
        <f>L82/L$106</f>
        <v>0.12419700214132762</v>
      </c>
      <c r="N82" s="32" t="s">
        <v>22</v>
      </c>
      <c r="O82" s="32" t="s">
        <v>22</v>
      </c>
      <c r="P82" s="8">
        <v>14</v>
      </c>
      <c r="Q82" s="66">
        <f>P82/P$106</f>
        <v>0.14583333333333334</v>
      </c>
      <c r="R82" s="83" t="s">
        <v>22</v>
      </c>
      <c r="S82" s="83" t="s">
        <v>22</v>
      </c>
      <c r="T82" s="26">
        <f t="shared" si="4"/>
        <v>123</v>
      </c>
      <c r="U82" s="11">
        <f>T82/T$106</f>
        <v>8.1945369753497671E-2</v>
      </c>
    </row>
    <row r="83" spans="1:21" x14ac:dyDescent="0.25">
      <c r="A83" s="10">
        <v>77</v>
      </c>
      <c r="B83" s="7" t="s">
        <v>6</v>
      </c>
      <c r="C83" s="47">
        <v>2014</v>
      </c>
      <c r="D83" s="8" t="s">
        <v>22</v>
      </c>
      <c r="E83" s="8" t="s">
        <v>22</v>
      </c>
      <c r="F83" s="32">
        <v>15</v>
      </c>
      <c r="G83" s="65">
        <f>F83/F$107</f>
        <v>9.375E-2</v>
      </c>
      <c r="H83" s="8">
        <v>6</v>
      </c>
      <c r="I83" s="66">
        <f>H83/H$107</f>
        <v>9.8360655737704916E-2</v>
      </c>
      <c r="J83" s="97">
        <v>18</v>
      </c>
      <c r="K83" s="106">
        <f>J83/J$107</f>
        <v>0.17142857142857143</v>
      </c>
      <c r="L83" s="8">
        <v>48</v>
      </c>
      <c r="M83" s="66">
        <f>L83/L$107</f>
        <v>0.15189873417721519</v>
      </c>
      <c r="N83" s="32">
        <v>5</v>
      </c>
      <c r="O83" s="65">
        <f>N83/N$107</f>
        <v>6.6666666666666666E-2</v>
      </c>
      <c r="P83" s="8" t="s">
        <v>22</v>
      </c>
      <c r="Q83" s="8" t="s">
        <v>22</v>
      </c>
      <c r="R83" s="83" t="s">
        <v>22</v>
      </c>
      <c r="S83" s="83" t="s">
        <v>22</v>
      </c>
      <c r="T83" s="26">
        <f t="shared" si="4"/>
        <v>92</v>
      </c>
      <c r="U83" s="11">
        <f>T83/T$107</f>
        <v>8.646616541353383E-2</v>
      </c>
    </row>
    <row r="84" spans="1:21" x14ac:dyDescent="0.25">
      <c r="A84" s="10">
        <v>78</v>
      </c>
      <c r="B84" s="7" t="s">
        <v>6</v>
      </c>
      <c r="C84" s="47">
        <v>2015</v>
      </c>
      <c r="D84" s="8">
        <v>2</v>
      </c>
      <c r="E84" s="66">
        <f>D84/D$108</f>
        <v>1.1494252873563218E-2</v>
      </c>
      <c r="F84" s="32">
        <v>19</v>
      </c>
      <c r="G84" s="65">
        <f>F84/F$108</f>
        <v>0.14728682170542637</v>
      </c>
      <c r="H84" s="8">
        <v>23</v>
      </c>
      <c r="I84" s="66">
        <f>H84/H$108</f>
        <v>0.16788321167883211</v>
      </c>
      <c r="J84" s="32">
        <v>9</v>
      </c>
      <c r="K84" s="65">
        <f>J84/J$108</f>
        <v>5.1724137931034482E-2</v>
      </c>
      <c r="L84" s="8">
        <v>19</v>
      </c>
      <c r="M84" s="66">
        <f>L84/L$108</f>
        <v>8.8785046728971959E-2</v>
      </c>
      <c r="N84" s="32">
        <v>8</v>
      </c>
      <c r="O84" s="65">
        <f>N84/N$108</f>
        <v>6.1068702290076333E-2</v>
      </c>
      <c r="P84" s="8" t="s">
        <v>22</v>
      </c>
      <c r="Q84" s="8" t="s">
        <v>22</v>
      </c>
      <c r="R84" s="83">
        <v>6</v>
      </c>
      <c r="S84" s="65">
        <f>R84/R$108</f>
        <v>9.8360655737704916E-2</v>
      </c>
      <c r="T84" s="26">
        <f t="shared" si="4"/>
        <v>86</v>
      </c>
      <c r="U84" s="11">
        <f>T84/T$108</f>
        <v>7.0957095709570955E-2</v>
      </c>
    </row>
    <row r="85" spans="1:21" x14ac:dyDescent="0.25">
      <c r="A85" s="10">
        <v>79</v>
      </c>
      <c r="B85" s="7" t="s">
        <v>6</v>
      </c>
      <c r="C85" s="47">
        <v>2016</v>
      </c>
      <c r="D85" s="96">
        <v>1</v>
      </c>
      <c r="E85" s="98">
        <f>D85/D$109</f>
        <v>8.6206896551724137E-3</v>
      </c>
      <c r="F85" s="32">
        <v>2</v>
      </c>
      <c r="G85" s="65">
        <f>F85/F$109</f>
        <v>1.8691588785046728E-2</v>
      </c>
      <c r="H85" s="8">
        <v>8</v>
      </c>
      <c r="I85" s="66">
        <f>H85/H$109</f>
        <v>4.9382716049382713E-2</v>
      </c>
      <c r="J85" s="32">
        <v>11</v>
      </c>
      <c r="K85" s="65">
        <f>J85/J$109</f>
        <v>5.2380952380952382E-2</v>
      </c>
      <c r="L85" s="8">
        <v>7</v>
      </c>
      <c r="M85" s="66">
        <f>L85/L$109</f>
        <v>5.6910569105691054E-2</v>
      </c>
      <c r="N85" s="32" t="s">
        <v>22</v>
      </c>
      <c r="O85" s="32" t="s">
        <v>22</v>
      </c>
      <c r="P85" s="8" t="s">
        <v>22</v>
      </c>
      <c r="Q85" s="8" t="s">
        <v>22</v>
      </c>
      <c r="R85" s="83">
        <v>4</v>
      </c>
      <c r="S85" s="65">
        <f>R85/R$109</f>
        <v>9.0909090909090912E-2</v>
      </c>
      <c r="T85" s="26">
        <f t="shared" si="4"/>
        <v>33</v>
      </c>
      <c r="U85" s="11">
        <f>T85/T$109</f>
        <v>3.1609195402298854E-2</v>
      </c>
    </row>
    <row r="86" spans="1:21" ht="15.75" thickBot="1" x14ac:dyDescent="0.3">
      <c r="A86" s="12">
        <v>80</v>
      </c>
      <c r="B86" s="13" t="s">
        <v>6</v>
      </c>
      <c r="C86" s="48">
        <v>2017</v>
      </c>
      <c r="D86" s="29">
        <v>9</v>
      </c>
      <c r="E86" s="67">
        <f>D86/D$110</f>
        <v>0.14754098360655737</v>
      </c>
      <c r="F86" s="33">
        <v>14</v>
      </c>
      <c r="G86" s="69">
        <f>F86/F$110</f>
        <v>0.22950819672131148</v>
      </c>
      <c r="H86" s="29">
        <v>13</v>
      </c>
      <c r="I86" s="67">
        <f>H86/H$110</f>
        <v>0.13829787234042554</v>
      </c>
      <c r="J86" s="33" t="s">
        <v>22</v>
      </c>
      <c r="K86" s="33" t="s">
        <v>22</v>
      </c>
      <c r="L86" s="29" t="s">
        <v>22</v>
      </c>
      <c r="M86" s="29" t="s">
        <v>22</v>
      </c>
      <c r="N86" s="33" t="s">
        <v>22</v>
      </c>
      <c r="O86" s="33" t="s">
        <v>22</v>
      </c>
      <c r="P86" s="29">
        <v>16</v>
      </c>
      <c r="Q86" s="67">
        <f>P86/P$110</f>
        <v>0.125</v>
      </c>
      <c r="R86" s="84" t="s">
        <v>22</v>
      </c>
      <c r="S86" s="84" t="s">
        <v>22</v>
      </c>
      <c r="T86" s="27">
        <f t="shared" si="4"/>
        <v>52</v>
      </c>
      <c r="U86" s="14">
        <f>T86/T$110</f>
        <v>9.403254972875226E-2</v>
      </c>
    </row>
    <row r="87" spans="1:21" x14ac:dyDescent="0.25">
      <c r="A87" s="9">
        <v>89</v>
      </c>
      <c r="B87" s="22" t="s">
        <v>7</v>
      </c>
      <c r="C87" s="46">
        <v>2010</v>
      </c>
      <c r="D87" s="28">
        <v>72</v>
      </c>
      <c r="E87" s="64">
        <f>D87/D$103</f>
        <v>9.8765432098765427E-2</v>
      </c>
      <c r="F87" s="100">
        <v>99</v>
      </c>
      <c r="G87" s="101">
        <f>F87/F$103</f>
        <v>0.17491166077738515</v>
      </c>
      <c r="H87" s="28">
        <v>3</v>
      </c>
      <c r="I87" s="64">
        <f>H87/H$103</f>
        <v>1.2048192771084338E-2</v>
      </c>
      <c r="J87" s="31">
        <v>17</v>
      </c>
      <c r="K87" s="68">
        <f>J87/J$103</f>
        <v>8.0188679245283015E-2</v>
      </c>
      <c r="L87" s="104">
        <v>49</v>
      </c>
      <c r="M87" s="105">
        <f>L87/L$103</f>
        <v>7.5968992248062014E-2</v>
      </c>
      <c r="N87" s="31">
        <v>1</v>
      </c>
      <c r="O87" s="68">
        <f>N87/N$103</f>
        <v>3.90625E-3</v>
      </c>
      <c r="P87" s="28">
        <v>14</v>
      </c>
      <c r="Q87" s="64">
        <f>P87/P$103</f>
        <v>6.4516129032258063E-2</v>
      </c>
      <c r="R87" s="82">
        <v>2</v>
      </c>
      <c r="S87" s="68">
        <f>R87/R$103</f>
        <v>2.1052631578947368E-2</v>
      </c>
      <c r="T87" s="25">
        <f t="shared" si="4"/>
        <v>257</v>
      </c>
      <c r="U87" s="23">
        <f>T87/T$103</f>
        <v>8.6561131694173121E-2</v>
      </c>
    </row>
    <row r="88" spans="1:21" x14ac:dyDescent="0.25">
      <c r="A88" s="10">
        <v>90</v>
      </c>
      <c r="B88" s="7" t="s">
        <v>7</v>
      </c>
      <c r="C88" s="47">
        <v>2011</v>
      </c>
      <c r="D88" s="8">
        <v>20</v>
      </c>
      <c r="E88" s="66">
        <f>D88/D$104</f>
        <v>3.8910505836575876E-2</v>
      </c>
      <c r="F88" s="32">
        <v>52</v>
      </c>
      <c r="G88" s="65">
        <f>F88/F$104</f>
        <v>0.11087420042643924</v>
      </c>
      <c r="H88" s="8">
        <v>3</v>
      </c>
      <c r="I88" s="66">
        <f>H88/H$104</f>
        <v>1.6393442622950821E-2</v>
      </c>
      <c r="J88" s="32">
        <v>16</v>
      </c>
      <c r="K88" s="65">
        <f>J88/J$104</f>
        <v>0.36363636363636365</v>
      </c>
      <c r="L88" s="97">
        <v>10</v>
      </c>
      <c r="M88" s="106">
        <f>L88/L$104</f>
        <v>3.5842293906810034E-2</v>
      </c>
      <c r="N88" s="32">
        <v>6</v>
      </c>
      <c r="O88" s="65">
        <f>N88/N$104</f>
        <v>1.3452914798206279E-2</v>
      </c>
      <c r="P88" s="8">
        <v>13</v>
      </c>
      <c r="Q88" s="66">
        <f>P88/P$104</f>
        <v>0.15116279069767441</v>
      </c>
      <c r="R88" s="83" t="s">
        <v>22</v>
      </c>
      <c r="S88" s="83" t="s">
        <v>22</v>
      </c>
      <c r="T88" s="26">
        <f t="shared" si="4"/>
        <v>120</v>
      </c>
      <c r="U88" s="11">
        <f>T88/T$104</f>
        <v>5.7664584334454587E-2</v>
      </c>
    </row>
    <row r="89" spans="1:21" x14ac:dyDescent="0.25">
      <c r="A89" s="10">
        <v>91</v>
      </c>
      <c r="B89" s="7" t="s">
        <v>7</v>
      </c>
      <c r="C89" s="47">
        <v>2012</v>
      </c>
      <c r="D89" s="8">
        <v>14</v>
      </c>
      <c r="E89" s="66">
        <f>D89/D$105</f>
        <v>8.8607594936708861E-2</v>
      </c>
      <c r="F89" s="32">
        <v>3</v>
      </c>
      <c r="G89" s="65">
        <f>F89/F$105</f>
        <v>1.2552301255230125E-2</v>
      </c>
      <c r="H89" s="8">
        <v>8</v>
      </c>
      <c r="I89" s="66">
        <f>H89/H$105</f>
        <v>5.2287581699346407E-2</v>
      </c>
      <c r="J89" s="96">
        <v>28</v>
      </c>
      <c r="K89" s="98">
        <f>J89/J$105</f>
        <v>0.22764227642276422</v>
      </c>
      <c r="L89" s="97">
        <v>54</v>
      </c>
      <c r="M89" s="106">
        <f>L89/L$105</f>
        <v>0.10887096774193548</v>
      </c>
      <c r="N89" s="32" t="s">
        <v>22</v>
      </c>
      <c r="O89" s="32" t="s">
        <v>22</v>
      </c>
      <c r="P89" s="8">
        <v>11</v>
      </c>
      <c r="Q89" s="66">
        <f>P89/P$105</f>
        <v>0.20754716981132076</v>
      </c>
      <c r="R89" s="83">
        <v>18</v>
      </c>
      <c r="S89" s="65">
        <f>R89/R$105</f>
        <v>0.25714285714285712</v>
      </c>
      <c r="T89" s="26">
        <f t="shared" si="4"/>
        <v>136</v>
      </c>
      <c r="U89" s="11">
        <f>T89/T$105</f>
        <v>9.8693759071117562E-2</v>
      </c>
    </row>
    <row r="90" spans="1:21" x14ac:dyDescent="0.25">
      <c r="A90" s="10">
        <v>92</v>
      </c>
      <c r="B90" s="7" t="s">
        <v>7</v>
      </c>
      <c r="C90" s="47">
        <v>2013</v>
      </c>
      <c r="D90" s="8">
        <v>67</v>
      </c>
      <c r="E90" s="66">
        <f>D90/D$106</f>
        <v>0.24100719424460432</v>
      </c>
      <c r="F90" s="32">
        <v>19</v>
      </c>
      <c r="G90" s="65">
        <f>F90/F$106</f>
        <v>9.947643979057591E-2</v>
      </c>
      <c r="H90" s="8">
        <v>2</v>
      </c>
      <c r="I90" s="66">
        <f>H90/H$106</f>
        <v>2.4390243902439025E-2</v>
      </c>
      <c r="J90" s="32">
        <v>17</v>
      </c>
      <c r="K90" s="65">
        <f>J90/J$106</f>
        <v>0.12781954887218044</v>
      </c>
      <c r="L90" s="8">
        <v>1</v>
      </c>
      <c r="M90" s="66">
        <f>L90/L$106</f>
        <v>2.1413276231263384E-3</v>
      </c>
      <c r="N90" s="32" t="s">
        <v>22</v>
      </c>
      <c r="O90" s="32" t="s">
        <v>22</v>
      </c>
      <c r="P90" s="8">
        <v>31</v>
      </c>
      <c r="Q90" s="66">
        <f>P90/P$106</f>
        <v>0.32291666666666669</v>
      </c>
      <c r="R90" s="83">
        <v>8</v>
      </c>
      <c r="S90" s="65">
        <f>R90/R$106</f>
        <v>0.1951219512195122</v>
      </c>
      <c r="T90" s="26">
        <f t="shared" si="4"/>
        <v>145</v>
      </c>
      <c r="U90" s="11">
        <f>T90/T$106</f>
        <v>9.6602265156562298E-2</v>
      </c>
    </row>
    <row r="91" spans="1:21" x14ac:dyDescent="0.25">
      <c r="A91" s="10">
        <v>93</v>
      </c>
      <c r="B91" s="7" t="s">
        <v>7</v>
      </c>
      <c r="C91" s="47">
        <v>2014</v>
      </c>
      <c r="D91" s="8">
        <v>58</v>
      </c>
      <c r="E91" s="66">
        <f>D91/D$107</f>
        <v>0.22480620155038761</v>
      </c>
      <c r="F91" s="32">
        <v>8</v>
      </c>
      <c r="G91" s="65">
        <f>F91/F$107</f>
        <v>0.05</v>
      </c>
      <c r="H91" s="8">
        <v>9</v>
      </c>
      <c r="I91" s="66">
        <f>H91/H$107</f>
        <v>0.14754098360655737</v>
      </c>
      <c r="J91" s="96">
        <v>14</v>
      </c>
      <c r="K91" s="98">
        <f>J91/J$107</f>
        <v>0.13333333333333333</v>
      </c>
      <c r="L91" s="96">
        <v>16</v>
      </c>
      <c r="M91" s="98">
        <f>L91/L$107</f>
        <v>5.0632911392405063E-2</v>
      </c>
      <c r="N91" s="32">
        <v>11</v>
      </c>
      <c r="O91" s="65">
        <f>N91/N$107</f>
        <v>0.14666666666666667</v>
      </c>
      <c r="P91" s="8">
        <v>14</v>
      </c>
      <c r="Q91" s="66">
        <f>P91/P$107</f>
        <v>0.25</v>
      </c>
      <c r="R91" s="83">
        <v>1</v>
      </c>
      <c r="S91" s="65">
        <f>R91/R$107</f>
        <v>3.0303030303030304E-2</v>
      </c>
      <c r="T91" s="26">
        <f t="shared" si="4"/>
        <v>131</v>
      </c>
      <c r="U91" s="11">
        <f>T91/T$107</f>
        <v>0.1231203007518797</v>
      </c>
    </row>
    <row r="92" spans="1:21" x14ac:dyDescent="0.25">
      <c r="A92" s="10">
        <v>94</v>
      </c>
      <c r="B92" s="7" t="s">
        <v>7</v>
      </c>
      <c r="C92" s="47">
        <v>2015</v>
      </c>
      <c r="D92" s="8">
        <v>68</v>
      </c>
      <c r="E92" s="66">
        <f>D92/D$108</f>
        <v>0.39080459770114945</v>
      </c>
      <c r="F92" s="32">
        <v>1</v>
      </c>
      <c r="G92" s="65">
        <f>F92/F$108</f>
        <v>7.7519379844961239E-3</v>
      </c>
      <c r="H92" s="8">
        <v>10</v>
      </c>
      <c r="I92" s="66">
        <f>H92/H$108</f>
        <v>7.2992700729927001E-2</v>
      </c>
      <c r="J92" s="96">
        <v>38</v>
      </c>
      <c r="K92" s="98">
        <f>J92/J$108</f>
        <v>0.21839080459770116</v>
      </c>
      <c r="L92" s="96">
        <v>33</v>
      </c>
      <c r="M92" s="98">
        <f>L92/L$108</f>
        <v>0.1542056074766355</v>
      </c>
      <c r="N92" s="32">
        <v>14</v>
      </c>
      <c r="O92" s="65">
        <f>N92/N$108</f>
        <v>0.10687022900763359</v>
      </c>
      <c r="P92" s="96">
        <v>66</v>
      </c>
      <c r="Q92" s="98">
        <f>P92/P$108</f>
        <v>0.34375</v>
      </c>
      <c r="R92" s="83">
        <v>5</v>
      </c>
      <c r="S92" s="65">
        <f>R92/R$108</f>
        <v>8.1967213114754092E-2</v>
      </c>
      <c r="T92" s="26">
        <f t="shared" si="4"/>
        <v>235</v>
      </c>
      <c r="U92" s="11">
        <f>T92/T$108</f>
        <v>0.19389438943894388</v>
      </c>
    </row>
    <row r="93" spans="1:21" x14ac:dyDescent="0.25">
      <c r="A93" s="10">
        <v>95</v>
      </c>
      <c r="B93" s="7" t="s">
        <v>7</v>
      </c>
      <c r="C93" s="47">
        <v>2016</v>
      </c>
      <c r="D93" s="8">
        <v>23</v>
      </c>
      <c r="E93" s="66">
        <f>D93/D$109</f>
        <v>0.19827586206896552</v>
      </c>
      <c r="F93" s="32">
        <v>11</v>
      </c>
      <c r="G93" s="65">
        <f>F93/F$109</f>
        <v>0.10280373831775701</v>
      </c>
      <c r="H93" s="8">
        <v>16</v>
      </c>
      <c r="I93" s="66">
        <f>H93/H$109</f>
        <v>9.8765432098765427E-2</v>
      </c>
      <c r="J93" s="32">
        <v>15</v>
      </c>
      <c r="K93" s="65">
        <f>J93/J$109</f>
        <v>7.1428571428571425E-2</v>
      </c>
      <c r="L93" s="96">
        <v>25</v>
      </c>
      <c r="M93" s="98">
        <f>L93/L$109</f>
        <v>0.2032520325203252</v>
      </c>
      <c r="N93" s="32" t="s">
        <v>22</v>
      </c>
      <c r="O93" s="32" t="s">
        <v>22</v>
      </c>
      <c r="P93" s="8">
        <v>62</v>
      </c>
      <c r="Q93" s="66">
        <f>P93/P$109</f>
        <v>0.31155778894472363</v>
      </c>
      <c r="R93" s="83">
        <v>2</v>
      </c>
      <c r="S93" s="65">
        <f>R93/R$109</f>
        <v>4.5454545454545456E-2</v>
      </c>
      <c r="T93" s="26">
        <f t="shared" si="4"/>
        <v>154</v>
      </c>
      <c r="U93" s="11">
        <f>T93/T$109</f>
        <v>0.1475095785440613</v>
      </c>
    </row>
    <row r="94" spans="1:21" ht="15.75" thickBot="1" x14ac:dyDescent="0.3">
      <c r="A94" s="12">
        <v>96</v>
      </c>
      <c r="B94" s="13" t="s">
        <v>7</v>
      </c>
      <c r="C94" s="48">
        <v>2017</v>
      </c>
      <c r="D94" s="29">
        <v>2</v>
      </c>
      <c r="E94" s="67">
        <f>D94/D$110</f>
        <v>3.2786885245901641E-2</v>
      </c>
      <c r="F94" s="33" t="s">
        <v>22</v>
      </c>
      <c r="G94" s="33" t="s">
        <v>22</v>
      </c>
      <c r="H94" s="29">
        <v>10</v>
      </c>
      <c r="I94" s="67">
        <f>H94/H$110</f>
        <v>0.10638297872340426</v>
      </c>
      <c r="J94" s="33">
        <v>23</v>
      </c>
      <c r="K94" s="69">
        <f>J94/J$110</f>
        <v>0.23711340206185566</v>
      </c>
      <c r="L94" s="102">
        <v>13</v>
      </c>
      <c r="M94" s="103">
        <f>L94/L$110</f>
        <v>0.33333333333333331</v>
      </c>
      <c r="N94" s="33" t="s">
        <v>22</v>
      </c>
      <c r="O94" s="33" t="s">
        <v>22</v>
      </c>
      <c r="P94" s="29">
        <v>10</v>
      </c>
      <c r="Q94" s="67">
        <f>P94/P$110</f>
        <v>7.8125E-2</v>
      </c>
      <c r="R94" s="84" t="s">
        <v>22</v>
      </c>
      <c r="S94" s="84" t="s">
        <v>22</v>
      </c>
      <c r="T94" s="27">
        <f t="shared" si="4"/>
        <v>58</v>
      </c>
      <c r="U94" s="14">
        <f>T94/T$110</f>
        <v>0.10488245931283906</v>
      </c>
    </row>
    <row r="95" spans="1:21" x14ac:dyDescent="0.25">
      <c r="A95" s="35">
        <v>97</v>
      </c>
      <c r="B95" s="36" t="s">
        <v>8</v>
      </c>
      <c r="C95" s="49">
        <v>2010</v>
      </c>
      <c r="D95" s="58">
        <f>SUM(D55,D63,D71,D79,D87)</f>
        <v>414</v>
      </c>
      <c r="E95" s="70">
        <f>D95/D$103</f>
        <v>0.5679012345679012</v>
      </c>
      <c r="F95" s="52">
        <f>SUM(F55,F63,F71,F79,F87)</f>
        <v>410</v>
      </c>
      <c r="G95" s="71">
        <f>F95/F$103</f>
        <v>0.72438162544169615</v>
      </c>
      <c r="H95" s="58">
        <f>SUM(H55,H63,H71,H79,H87)</f>
        <v>206</v>
      </c>
      <c r="I95" s="70">
        <f>H95/H$103</f>
        <v>0.82730923694779113</v>
      </c>
      <c r="J95" s="52">
        <f>SUM(J55,J63,J71,J79,J87)</f>
        <v>112</v>
      </c>
      <c r="K95" s="71">
        <f>J95/J$103</f>
        <v>0.52830188679245282</v>
      </c>
      <c r="L95" s="58">
        <f>SUM(L55,L63,L71,L79,L87)</f>
        <v>285</v>
      </c>
      <c r="M95" s="70">
        <f>L95/L$103</f>
        <v>0.44186046511627908</v>
      </c>
      <c r="N95" s="52">
        <f>SUM(N55,N63,N71,N79,N87)</f>
        <v>101</v>
      </c>
      <c r="O95" s="71">
        <f>N95/N$103</f>
        <v>0.39453125</v>
      </c>
      <c r="P95" s="58">
        <f>SUM(P55,P63,P71,P79,P87)</f>
        <v>146</v>
      </c>
      <c r="Q95" s="70">
        <f>P95/P$103</f>
        <v>0.67281105990783407</v>
      </c>
      <c r="R95" s="55">
        <f t="shared" ref="R95:R102" si="5">SUM(R55,R63,R71,R79,R87)</f>
        <v>62</v>
      </c>
      <c r="S95" s="71">
        <f>R95/R$103</f>
        <v>0.65263157894736845</v>
      </c>
      <c r="T95" s="37">
        <f t="shared" si="4"/>
        <v>1736</v>
      </c>
      <c r="U95" s="38">
        <f>T95/T$103</f>
        <v>0.58470865611316947</v>
      </c>
    </row>
    <row r="96" spans="1:21" x14ac:dyDescent="0.25">
      <c r="A96" s="39">
        <v>98</v>
      </c>
      <c r="B96" s="6" t="s">
        <v>8</v>
      </c>
      <c r="C96" s="50">
        <v>2011</v>
      </c>
      <c r="D96" s="59">
        <f t="shared" ref="D96:D102" si="6">SUM(D56,D64,D72,D80,D88)</f>
        <v>275</v>
      </c>
      <c r="E96" s="72">
        <f>D96/D$104</f>
        <v>0.53501945525291827</v>
      </c>
      <c r="F96" s="53">
        <f t="shared" ref="F96" si="7">SUM(F56,F64,F72,F80,F88)</f>
        <v>289</v>
      </c>
      <c r="G96" s="73">
        <f>F96/F$104</f>
        <v>0.61620469083155649</v>
      </c>
      <c r="H96" s="59">
        <f t="shared" ref="H96" si="8">SUM(H56,H64,H72,H80,H88)</f>
        <v>179</v>
      </c>
      <c r="I96" s="72">
        <f>H96/H$104</f>
        <v>0.97814207650273222</v>
      </c>
      <c r="J96" s="53">
        <f t="shared" ref="J96" si="9">SUM(J56,J64,J72,J80,J88)</f>
        <v>29</v>
      </c>
      <c r="K96" s="73">
        <f>J96/J$104</f>
        <v>0.65909090909090906</v>
      </c>
      <c r="L96" s="59">
        <f t="shared" ref="L96" si="10">SUM(L56,L64,L72,L80,L88)</f>
        <v>152</v>
      </c>
      <c r="M96" s="72">
        <f>L96/L$104</f>
        <v>0.54480286738351258</v>
      </c>
      <c r="N96" s="53">
        <f t="shared" ref="N96" si="11">SUM(N56,N64,N72,N80,N88)</f>
        <v>330</v>
      </c>
      <c r="O96" s="73">
        <f>N96/N$104</f>
        <v>0.73991031390134532</v>
      </c>
      <c r="P96" s="59">
        <f t="shared" ref="P96" si="12">SUM(P56,P64,P72,P80,P88)</f>
        <v>22</v>
      </c>
      <c r="Q96" s="72">
        <f>P96/P$104</f>
        <v>0.2558139534883721</v>
      </c>
      <c r="R96" s="56">
        <f t="shared" si="5"/>
        <v>56</v>
      </c>
      <c r="S96" s="73">
        <f>R96/R$104</f>
        <v>0.93333333333333335</v>
      </c>
      <c r="T96" s="40">
        <f t="shared" si="4"/>
        <v>1332</v>
      </c>
      <c r="U96" s="41">
        <f>T96/T$104</f>
        <v>0.64007688611244595</v>
      </c>
    </row>
    <row r="97" spans="1:21" x14ac:dyDescent="0.25">
      <c r="A97" s="39">
        <v>99</v>
      </c>
      <c r="B97" s="6" t="s">
        <v>8</v>
      </c>
      <c r="C97" s="50">
        <v>2012</v>
      </c>
      <c r="D97" s="59">
        <f t="shared" si="6"/>
        <v>61</v>
      </c>
      <c r="E97" s="72">
        <f>D97/D$105</f>
        <v>0.38607594936708861</v>
      </c>
      <c r="F97" s="53">
        <f t="shared" ref="F97" si="13">SUM(F57,F65,F73,F81,F89)</f>
        <v>153</v>
      </c>
      <c r="G97" s="73">
        <f>F97/F$105</f>
        <v>0.64016736401673635</v>
      </c>
      <c r="H97" s="59">
        <f t="shared" ref="H97" si="14">SUM(H57,H65,H73,H81,H89)</f>
        <v>144</v>
      </c>
      <c r="I97" s="72">
        <f>H97/H$105</f>
        <v>0.94117647058823528</v>
      </c>
      <c r="J97" s="53">
        <f t="shared" ref="J97" si="15">SUM(J57,J65,J73,J81,J89)</f>
        <v>104</v>
      </c>
      <c r="K97" s="73">
        <f>J97/J$105</f>
        <v>0.84552845528455289</v>
      </c>
      <c r="L97" s="59">
        <f t="shared" ref="L97" si="16">SUM(L57,L65,L73,L81,L89)</f>
        <v>244</v>
      </c>
      <c r="M97" s="72">
        <f>L97/L$105</f>
        <v>0.49193548387096775</v>
      </c>
      <c r="N97" s="53">
        <f t="shared" ref="N97" si="17">SUM(N57,N65,N73,N81,N89)</f>
        <v>86</v>
      </c>
      <c r="O97" s="73">
        <f>N97/N$105</f>
        <v>1</v>
      </c>
      <c r="P97" s="59">
        <f t="shared" ref="P97" si="18">SUM(P57,P65,P73,P81,P89)</f>
        <v>23</v>
      </c>
      <c r="Q97" s="72">
        <f>P97/P$105</f>
        <v>0.43396226415094341</v>
      </c>
      <c r="R97" s="56">
        <f t="shared" si="5"/>
        <v>70</v>
      </c>
      <c r="S97" s="73">
        <f>R97/R$105</f>
        <v>1</v>
      </c>
      <c r="T97" s="40">
        <f t="shared" si="4"/>
        <v>885</v>
      </c>
      <c r="U97" s="41">
        <f>T97/T$105</f>
        <v>0.64223512336719879</v>
      </c>
    </row>
    <row r="98" spans="1:21" x14ac:dyDescent="0.25">
      <c r="A98" s="39">
        <v>100</v>
      </c>
      <c r="B98" s="6" t="s">
        <v>8</v>
      </c>
      <c r="C98" s="50">
        <v>2013</v>
      </c>
      <c r="D98" s="59">
        <f t="shared" si="6"/>
        <v>171</v>
      </c>
      <c r="E98" s="72">
        <f>D98/D$106</f>
        <v>0.6151079136690647</v>
      </c>
      <c r="F98" s="53">
        <f t="shared" ref="F98" si="19">SUM(F58,F66,F74,F82,F90)</f>
        <v>127</v>
      </c>
      <c r="G98" s="73">
        <f>F98/F$106</f>
        <v>0.66492146596858637</v>
      </c>
      <c r="H98" s="59">
        <f t="shared" ref="H98" si="20">SUM(H58,H66,H74,H82,H90)</f>
        <v>80</v>
      </c>
      <c r="I98" s="72">
        <f>H98/H$106</f>
        <v>0.97560975609756095</v>
      </c>
      <c r="J98" s="53">
        <f t="shared" ref="J98" si="21">SUM(J58,J66,J74,J82,J90)</f>
        <v>101</v>
      </c>
      <c r="K98" s="73">
        <f>J98/J$106</f>
        <v>0.75939849624060152</v>
      </c>
      <c r="L98" s="59">
        <f t="shared" ref="L98" si="22">SUM(L58,L66,L74,L82,L90)</f>
        <v>267</v>
      </c>
      <c r="M98" s="72">
        <f>L98/L$106</f>
        <v>0.57173447537473232</v>
      </c>
      <c r="N98" s="53">
        <f t="shared" ref="N98" si="23">SUM(N58,N66,N74,N82,N90)</f>
        <v>184</v>
      </c>
      <c r="O98" s="73">
        <f>N98/N$106</f>
        <v>0.863849765258216</v>
      </c>
      <c r="P98" s="59">
        <f t="shared" ref="P98" si="24">SUM(P58,P66,P74,P82,P90)</f>
        <v>52</v>
      </c>
      <c r="Q98" s="72">
        <f>P98/P$106</f>
        <v>0.54166666666666663</v>
      </c>
      <c r="R98" s="56">
        <f t="shared" si="5"/>
        <v>33</v>
      </c>
      <c r="S98" s="73">
        <f>R98/R$106</f>
        <v>0.80487804878048785</v>
      </c>
      <c r="T98" s="40">
        <f t="shared" si="4"/>
        <v>1015</v>
      </c>
      <c r="U98" s="41">
        <f>T98/T$106</f>
        <v>0.67621585609593604</v>
      </c>
    </row>
    <row r="99" spans="1:21" x14ac:dyDescent="0.25">
      <c r="A99" s="39">
        <v>101</v>
      </c>
      <c r="B99" s="6" t="s">
        <v>8</v>
      </c>
      <c r="C99" s="50">
        <v>2014</v>
      </c>
      <c r="D99" s="59">
        <f t="shared" si="6"/>
        <v>146</v>
      </c>
      <c r="E99" s="72">
        <f>D99/D$107</f>
        <v>0.56589147286821706</v>
      </c>
      <c r="F99" s="53">
        <f t="shared" ref="F99" si="25">SUM(F59,F67,F75,F83,F91)</f>
        <v>85</v>
      </c>
      <c r="G99" s="73">
        <f>F99/F$107</f>
        <v>0.53125</v>
      </c>
      <c r="H99" s="59">
        <f t="shared" ref="H99" si="26">SUM(H59,H67,H75,H83,H91)</f>
        <v>60</v>
      </c>
      <c r="I99" s="72">
        <f>H99/H$107</f>
        <v>0.98360655737704916</v>
      </c>
      <c r="J99" s="53">
        <f t="shared" ref="J99" si="27">SUM(J59,J67,J75,J83,J91)</f>
        <v>83</v>
      </c>
      <c r="K99" s="73">
        <f>J99/J$107</f>
        <v>0.79047619047619044</v>
      </c>
      <c r="L99" s="59">
        <f t="shared" ref="L99" si="28">SUM(L59,L67,L75,L83,L91)</f>
        <v>217</v>
      </c>
      <c r="M99" s="72">
        <f>L99/L$107</f>
        <v>0.68670886075949367</v>
      </c>
      <c r="N99" s="53">
        <f t="shared" ref="N99" si="29">SUM(N59,N67,N75,N83,N91)</f>
        <v>75</v>
      </c>
      <c r="O99" s="73">
        <f>N99/N$107</f>
        <v>1</v>
      </c>
      <c r="P99" s="59">
        <f t="shared" ref="P99" si="30">SUM(P59,P67,P75,P83,P91)</f>
        <v>26</v>
      </c>
      <c r="Q99" s="72">
        <f>P99/P$107</f>
        <v>0.4642857142857143</v>
      </c>
      <c r="R99" s="56">
        <f t="shared" si="5"/>
        <v>29</v>
      </c>
      <c r="S99" s="73">
        <f>R99/R$107</f>
        <v>0.87878787878787878</v>
      </c>
      <c r="T99" s="40">
        <f t="shared" si="4"/>
        <v>721</v>
      </c>
      <c r="U99" s="41">
        <f>T99/T$107</f>
        <v>0.67763157894736847</v>
      </c>
    </row>
    <row r="100" spans="1:21" x14ac:dyDescent="0.25">
      <c r="A100" s="39">
        <v>102</v>
      </c>
      <c r="B100" s="6" t="s">
        <v>8</v>
      </c>
      <c r="C100" s="50">
        <v>2015</v>
      </c>
      <c r="D100" s="59">
        <f>SUM(D60,D68,D76,D84,D92)</f>
        <v>140</v>
      </c>
      <c r="E100" s="72">
        <f>D100/D$108</f>
        <v>0.8045977011494253</v>
      </c>
      <c r="F100" s="53">
        <f t="shared" ref="F100" si="31">SUM(F60,F68,F76,F84,F92)</f>
        <v>70</v>
      </c>
      <c r="G100" s="73">
        <f>F100/F$108</f>
        <v>0.54263565891472865</v>
      </c>
      <c r="H100" s="59">
        <f t="shared" ref="H100" si="32">SUM(H60,H68,H76,H84,H92)</f>
        <v>124</v>
      </c>
      <c r="I100" s="72">
        <f>H100/H$108</f>
        <v>0.9051094890510949</v>
      </c>
      <c r="J100" s="53">
        <f t="shared" ref="J100" si="33">SUM(J60,J68,J76,J84,J92)</f>
        <v>159</v>
      </c>
      <c r="K100" s="73">
        <f>J100/J$108</f>
        <v>0.91379310344827591</v>
      </c>
      <c r="L100" s="59">
        <f>SUM(L60,L68,L76,L84,L92)</f>
        <v>170</v>
      </c>
      <c r="M100" s="72">
        <f>L100/L$108</f>
        <v>0.79439252336448596</v>
      </c>
      <c r="N100" s="53">
        <f t="shared" ref="N100" si="34">SUM(N60,N68,N76,N84,N92)</f>
        <v>93</v>
      </c>
      <c r="O100" s="73">
        <f>N100/N$108</f>
        <v>0.70992366412213737</v>
      </c>
      <c r="P100" s="59">
        <f t="shared" ref="P100" si="35">SUM(P60,P68,P76,P84,P92)</f>
        <v>185</v>
      </c>
      <c r="Q100" s="72">
        <f>P100/P$108</f>
        <v>0.96354166666666663</v>
      </c>
      <c r="R100" s="56">
        <f t="shared" si="5"/>
        <v>30</v>
      </c>
      <c r="S100" s="73">
        <f>R100/R$108</f>
        <v>0.49180327868852458</v>
      </c>
      <c r="T100" s="40">
        <f t="shared" si="4"/>
        <v>971</v>
      </c>
      <c r="U100" s="41">
        <f>T100/T$108</f>
        <v>0.80115511551155116</v>
      </c>
    </row>
    <row r="101" spans="1:21" x14ac:dyDescent="0.25">
      <c r="A101" s="39">
        <v>103</v>
      </c>
      <c r="B101" s="6" t="s">
        <v>8</v>
      </c>
      <c r="C101" s="50">
        <v>2016</v>
      </c>
      <c r="D101" s="59">
        <f t="shared" si="6"/>
        <v>86</v>
      </c>
      <c r="E101" s="72">
        <f>D101/D$109</f>
        <v>0.74137931034482762</v>
      </c>
      <c r="F101" s="53">
        <f t="shared" ref="F101" si="36">SUM(F61,F69,F77,F85,F93)</f>
        <v>95</v>
      </c>
      <c r="G101" s="73">
        <f>F101/F$109</f>
        <v>0.88785046728971961</v>
      </c>
      <c r="H101" s="59">
        <f t="shared" ref="H101" si="37">SUM(H61,H69,H77,H85,H93)</f>
        <v>150</v>
      </c>
      <c r="I101" s="72">
        <f>H101/H$109</f>
        <v>0.92592592592592593</v>
      </c>
      <c r="J101" s="53">
        <f t="shared" ref="J101" si="38">SUM(J61,J69,J77,J85,J93)</f>
        <v>177</v>
      </c>
      <c r="K101" s="73">
        <f>J101/J$109</f>
        <v>0.84285714285714286</v>
      </c>
      <c r="L101" s="59">
        <f t="shared" ref="L101" si="39">SUM(L61,L69,L77,L85,L93)</f>
        <v>72</v>
      </c>
      <c r="M101" s="72">
        <f>L101/L$109</f>
        <v>0.58536585365853655</v>
      </c>
      <c r="N101" s="53">
        <f t="shared" ref="N101" si="40">SUM(N61,N69,N77,N85,N93)</f>
        <v>32</v>
      </c>
      <c r="O101" s="73">
        <f>N101/N$109</f>
        <v>0.38554216867469882</v>
      </c>
      <c r="P101" s="59">
        <f t="shared" ref="P101" si="41">SUM(P61,P69,P77,P85,P93)</f>
        <v>183</v>
      </c>
      <c r="Q101" s="72">
        <f>P101/P$109</f>
        <v>0.91959798994974873</v>
      </c>
      <c r="R101" s="56">
        <f t="shared" si="5"/>
        <v>33</v>
      </c>
      <c r="S101" s="73">
        <f>R101/R$109</f>
        <v>0.75</v>
      </c>
      <c r="T101" s="40">
        <f t="shared" si="4"/>
        <v>828</v>
      </c>
      <c r="U101" s="41">
        <f>T101/T$109</f>
        <v>0.7931034482758621</v>
      </c>
    </row>
    <row r="102" spans="1:21" ht="15.75" thickBot="1" x14ac:dyDescent="0.3">
      <c r="A102" s="42">
        <v>104</v>
      </c>
      <c r="B102" s="43" t="s">
        <v>8</v>
      </c>
      <c r="C102" s="51">
        <v>2017</v>
      </c>
      <c r="D102" s="60">
        <f t="shared" si="6"/>
        <v>49</v>
      </c>
      <c r="E102" s="74">
        <f>D102/D$110</f>
        <v>0.80327868852459017</v>
      </c>
      <c r="F102" s="54">
        <f t="shared" ref="F102" si="42">SUM(F62,F70,F78,F86,F94)</f>
        <v>58</v>
      </c>
      <c r="G102" s="75">
        <f>F102/F$110</f>
        <v>0.95081967213114749</v>
      </c>
      <c r="H102" s="60">
        <f t="shared" ref="H102" si="43">SUM(H62,H70,H78,H86,H94)</f>
        <v>90</v>
      </c>
      <c r="I102" s="74">
        <f>H102/H$110</f>
        <v>0.95744680851063835</v>
      </c>
      <c r="J102" s="54">
        <f t="shared" ref="J102" si="44">SUM(J62,J70,J78,J86,J94)</f>
        <v>55</v>
      </c>
      <c r="K102" s="75">
        <f>J102/J$110</f>
        <v>0.5670103092783505</v>
      </c>
      <c r="L102" s="60">
        <f t="shared" ref="L102" si="45">SUM(L62,L70,L78,L86,L94)</f>
        <v>36</v>
      </c>
      <c r="M102" s="74">
        <f>L102/L$110</f>
        <v>0.92307692307692313</v>
      </c>
      <c r="N102" s="54">
        <f t="shared" ref="N102" si="46">SUM(N62,N70,N78,N86,N94)</f>
        <v>14</v>
      </c>
      <c r="O102" s="75">
        <f>N102/N$110</f>
        <v>0.23728813559322035</v>
      </c>
      <c r="P102" s="60">
        <f t="shared" ref="P102" si="47">SUM(P62,P70,P78,P86,P94)</f>
        <v>128</v>
      </c>
      <c r="Q102" s="74">
        <f>P102/P$110</f>
        <v>1</v>
      </c>
      <c r="R102" s="57">
        <f t="shared" si="5"/>
        <v>14</v>
      </c>
      <c r="S102" s="75">
        <f>R102/R$110</f>
        <v>1</v>
      </c>
      <c r="T102" s="44">
        <f t="shared" si="4"/>
        <v>444</v>
      </c>
      <c r="U102" s="45">
        <f>T102/T$110</f>
        <v>0.80289330922242319</v>
      </c>
    </row>
    <row r="103" spans="1:21" x14ac:dyDescent="0.25">
      <c r="A103" s="35">
        <v>121</v>
      </c>
      <c r="B103" s="36" t="s">
        <v>9</v>
      </c>
      <c r="C103" s="49">
        <v>2010</v>
      </c>
      <c r="D103" s="61">
        <f>SUM(D7,D15,D23,D31,D39,D55,D63,D71,D79,D87)</f>
        <v>729</v>
      </c>
      <c r="E103" s="70">
        <f>SUM(E47,E95)</f>
        <v>1</v>
      </c>
      <c r="F103" s="55">
        <f>SUM(F7,F15,F23,F31,F39,F55,F63,F71,F79,F87)</f>
        <v>566</v>
      </c>
      <c r="G103" s="71">
        <f>SUM(G47,G95)</f>
        <v>1</v>
      </c>
      <c r="H103" s="61">
        <f>SUM(H7,H15,H23,H31,H39,H55,H63,H71,H79,H87)</f>
        <v>249</v>
      </c>
      <c r="I103" s="70">
        <f>SUM(I47,I95)</f>
        <v>1</v>
      </c>
      <c r="J103" s="55">
        <f>SUM(J7,J15,J23,J31,J39,J55,J63,J71,J79,J87)</f>
        <v>212</v>
      </c>
      <c r="K103" s="71">
        <f>SUM(K47,K95)</f>
        <v>1</v>
      </c>
      <c r="L103" s="61">
        <f>SUM(L7,L15,L23,L31,L39,L55,L63,L71,L79,L87)</f>
        <v>645</v>
      </c>
      <c r="M103" s="70">
        <f>SUM(M47,M95)</f>
        <v>1</v>
      </c>
      <c r="N103" s="55">
        <f>SUM(N7,N15,N23,N31,N39,N55,N63,N71,N79,N87)</f>
        <v>256</v>
      </c>
      <c r="O103" s="71">
        <f>SUM(O47,O95)</f>
        <v>1</v>
      </c>
      <c r="P103" s="61">
        <f>SUM(P7,P15,P23,P31,P39,P55,P63,P71,P79,P87)</f>
        <v>217</v>
      </c>
      <c r="Q103" s="70">
        <f>SUM(Q47,Q95)</f>
        <v>1</v>
      </c>
      <c r="R103" s="55">
        <f t="shared" ref="R103:R110" si="48">SUM(R7,R15,R23,R31,R39,R55,R63,R71,R79,R87)</f>
        <v>95</v>
      </c>
      <c r="S103" s="71">
        <f t="shared" ref="S103:S110" si="49">SUM(S47,S95)</f>
        <v>1</v>
      </c>
      <c r="T103" s="37">
        <f t="shared" ref="T103:T110" si="50">SUM(R103,D103,F103,H103,J103,L103,N103,P103)</f>
        <v>2969</v>
      </c>
      <c r="U103" s="38">
        <f>SUM(U47,U95)</f>
        <v>1</v>
      </c>
    </row>
    <row r="104" spans="1:21" x14ac:dyDescent="0.25">
      <c r="A104" s="39">
        <v>122</v>
      </c>
      <c r="B104" s="6" t="s">
        <v>9</v>
      </c>
      <c r="C104" s="50">
        <v>2011</v>
      </c>
      <c r="D104" s="62">
        <f t="shared" ref="D104:D110" si="51">SUM(D8,D16,D24,D32,D40,D56,D64,D72,D80,D88)</f>
        <v>514</v>
      </c>
      <c r="E104" s="72">
        <f t="shared" ref="E104:E110" si="52">SUM(E48,E96)</f>
        <v>1</v>
      </c>
      <c r="F104" s="56">
        <f t="shared" ref="F104" si="53">SUM(F8,F16,F24,F32,F40,F56,F64,F72,F80,F88)</f>
        <v>469</v>
      </c>
      <c r="G104" s="73">
        <f t="shared" ref="G104" si="54">SUM(G48,G96)</f>
        <v>1</v>
      </c>
      <c r="H104" s="62">
        <f t="shared" ref="H104" si="55">SUM(H8,H16,H24,H32,H40,H56,H64,H72,H80,H88)</f>
        <v>183</v>
      </c>
      <c r="I104" s="72">
        <f t="shared" ref="I104" si="56">SUM(I48,I96)</f>
        <v>1</v>
      </c>
      <c r="J104" s="56">
        <f t="shared" ref="J104" si="57">SUM(J8,J16,J24,J32,J40,J56,J64,J72,J80,J88)</f>
        <v>44</v>
      </c>
      <c r="K104" s="73">
        <f t="shared" ref="K104" si="58">SUM(K48,K96)</f>
        <v>1</v>
      </c>
      <c r="L104" s="62">
        <f t="shared" ref="L104" si="59">SUM(L8,L16,L24,L32,L40,L56,L64,L72,L80,L88)</f>
        <v>279</v>
      </c>
      <c r="M104" s="72">
        <f t="shared" ref="M104" si="60">SUM(M48,M96)</f>
        <v>1</v>
      </c>
      <c r="N104" s="56">
        <f t="shared" ref="N104" si="61">SUM(N8,N16,N24,N32,N40,N56,N64,N72,N80,N88)</f>
        <v>446</v>
      </c>
      <c r="O104" s="73">
        <f t="shared" ref="O104" si="62">SUM(O48,O96)</f>
        <v>1</v>
      </c>
      <c r="P104" s="62">
        <f t="shared" ref="P104" si="63">SUM(P8,P16,P24,P32,P40,P56,P64,P72,P80,P88)</f>
        <v>86</v>
      </c>
      <c r="Q104" s="72">
        <f t="shared" ref="Q104" si="64">SUM(Q48,Q96)</f>
        <v>1</v>
      </c>
      <c r="R104" s="56">
        <f t="shared" si="48"/>
        <v>60</v>
      </c>
      <c r="S104" s="73">
        <f t="shared" si="49"/>
        <v>1</v>
      </c>
      <c r="T104" s="40">
        <f t="shared" si="50"/>
        <v>2081</v>
      </c>
      <c r="U104" s="41">
        <f t="shared" ref="U104" si="65">SUM(U48,U96)</f>
        <v>1</v>
      </c>
    </row>
    <row r="105" spans="1:21" x14ac:dyDescent="0.25">
      <c r="A105" s="39">
        <v>123</v>
      </c>
      <c r="B105" s="6" t="s">
        <v>9</v>
      </c>
      <c r="C105" s="50">
        <v>2012</v>
      </c>
      <c r="D105" s="62">
        <f t="shared" si="51"/>
        <v>158</v>
      </c>
      <c r="E105" s="72">
        <f t="shared" si="52"/>
        <v>1</v>
      </c>
      <c r="F105" s="56">
        <f t="shared" ref="F105" si="66">SUM(F9,F17,F25,F33,F41,F57,F65,F73,F81,F89)</f>
        <v>239</v>
      </c>
      <c r="G105" s="73">
        <f t="shared" ref="G105" si="67">SUM(G49,G97)</f>
        <v>1</v>
      </c>
      <c r="H105" s="62">
        <f t="shared" ref="H105" si="68">SUM(H9,H17,H25,H33,H41,H57,H65,H73,H81,H89)</f>
        <v>153</v>
      </c>
      <c r="I105" s="72">
        <f t="shared" ref="I105" si="69">SUM(I49,I97)</f>
        <v>1</v>
      </c>
      <c r="J105" s="56">
        <f t="shared" ref="J105" si="70">SUM(J9,J17,J25,J33,J41,J57,J65,J73,J81,J89)</f>
        <v>123</v>
      </c>
      <c r="K105" s="73">
        <f t="shared" ref="K105" si="71">SUM(K49,K97)</f>
        <v>1</v>
      </c>
      <c r="L105" s="62">
        <f t="shared" ref="L105" si="72">SUM(L9,L17,L25,L33,L41,L57,L65,L73,L81,L89)</f>
        <v>496</v>
      </c>
      <c r="M105" s="72">
        <f t="shared" ref="M105" si="73">SUM(M49,M97)</f>
        <v>1</v>
      </c>
      <c r="N105" s="56">
        <f t="shared" ref="N105" si="74">SUM(N9,N17,N25,N33,N41,N57,N65,N73,N81,N89)</f>
        <v>86</v>
      </c>
      <c r="O105" s="73">
        <f t="shared" ref="O105" si="75">SUM(O49,O97)</f>
        <v>1</v>
      </c>
      <c r="P105" s="62">
        <f t="shared" ref="P105" si="76">SUM(P9,P17,P25,P33,P41,P57,P65,P73,P81,P89)</f>
        <v>53</v>
      </c>
      <c r="Q105" s="72">
        <f t="shared" ref="Q105" si="77">SUM(Q49,Q97)</f>
        <v>1</v>
      </c>
      <c r="R105" s="56">
        <f t="shared" si="48"/>
        <v>70</v>
      </c>
      <c r="S105" s="73">
        <f t="shared" si="49"/>
        <v>1</v>
      </c>
      <c r="T105" s="40">
        <f t="shared" si="50"/>
        <v>1378</v>
      </c>
      <c r="U105" s="41">
        <f t="shared" ref="U105" si="78">SUM(U49,U97)</f>
        <v>1</v>
      </c>
    </row>
    <row r="106" spans="1:21" x14ac:dyDescent="0.25">
      <c r="A106" s="39">
        <v>124</v>
      </c>
      <c r="B106" s="6" t="s">
        <v>9</v>
      </c>
      <c r="C106" s="50">
        <v>2013</v>
      </c>
      <c r="D106" s="62">
        <f t="shared" si="51"/>
        <v>278</v>
      </c>
      <c r="E106" s="72">
        <f t="shared" si="52"/>
        <v>1</v>
      </c>
      <c r="F106" s="56">
        <f t="shared" ref="F106" si="79">SUM(F10,F18,F26,F34,F42,F58,F66,F74,F82,F90)</f>
        <v>191</v>
      </c>
      <c r="G106" s="73">
        <f t="shared" ref="G106" si="80">SUM(G50,G98)</f>
        <v>1</v>
      </c>
      <c r="H106" s="62">
        <f t="shared" ref="H106" si="81">SUM(H10,H18,H26,H34,H42,H58,H66,H74,H82,H90)</f>
        <v>82</v>
      </c>
      <c r="I106" s="72">
        <f t="shared" ref="I106" si="82">SUM(I50,I98)</f>
        <v>1</v>
      </c>
      <c r="J106" s="56">
        <f t="shared" ref="J106" si="83">SUM(J10,J18,J26,J34,J42,J58,J66,J74,J82,J90)</f>
        <v>133</v>
      </c>
      <c r="K106" s="73">
        <f t="shared" ref="K106" si="84">SUM(K50,K98)</f>
        <v>1</v>
      </c>
      <c r="L106" s="62">
        <f t="shared" ref="L106" si="85">SUM(L10,L18,L26,L34,L42,L58,L66,L74,L82,L90)</f>
        <v>467</v>
      </c>
      <c r="M106" s="72">
        <f t="shared" ref="M106" si="86">SUM(M50,M98)</f>
        <v>1</v>
      </c>
      <c r="N106" s="56">
        <f t="shared" ref="N106" si="87">SUM(N10,N18,N26,N34,N42,N58,N66,N74,N82,N90)</f>
        <v>213</v>
      </c>
      <c r="O106" s="73">
        <f t="shared" ref="O106" si="88">SUM(O50,O98)</f>
        <v>1</v>
      </c>
      <c r="P106" s="62">
        <f t="shared" ref="P106" si="89">SUM(P10,P18,P26,P34,P42,P58,P66,P74,P82,P90)</f>
        <v>96</v>
      </c>
      <c r="Q106" s="72">
        <f t="shared" ref="Q106" si="90">SUM(Q50,Q98)</f>
        <v>1</v>
      </c>
      <c r="R106" s="56">
        <f t="shared" si="48"/>
        <v>41</v>
      </c>
      <c r="S106" s="73">
        <f t="shared" si="49"/>
        <v>1</v>
      </c>
      <c r="T106" s="40">
        <f t="shared" si="50"/>
        <v>1501</v>
      </c>
      <c r="U106" s="41">
        <f t="shared" ref="U106" si="91">SUM(U50,U98)</f>
        <v>1</v>
      </c>
    </row>
    <row r="107" spans="1:21" x14ac:dyDescent="0.25">
      <c r="A107" s="39">
        <v>125</v>
      </c>
      <c r="B107" s="6" t="s">
        <v>9</v>
      </c>
      <c r="C107" s="50">
        <v>2014</v>
      </c>
      <c r="D107" s="62">
        <f t="shared" si="51"/>
        <v>258</v>
      </c>
      <c r="E107" s="72">
        <f t="shared" si="52"/>
        <v>1</v>
      </c>
      <c r="F107" s="56">
        <f t="shared" ref="F107" si="92">SUM(F11,F19,F27,F35,F43,F59,F67,F75,F83,F91)</f>
        <v>160</v>
      </c>
      <c r="G107" s="73">
        <f t="shared" ref="G107" si="93">SUM(G51,G99)</f>
        <v>1</v>
      </c>
      <c r="H107" s="62">
        <f t="shared" ref="H107" si="94">SUM(H11,H19,H27,H35,H43,H59,H67,H75,H83,H91)</f>
        <v>61</v>
      </c>
      <c r="I107" s="72">
        <f t="shared" ref="I107" si="95">SUM(I51,I99)</f>
        <v>1</v>
      </c>
      <c r="J107" s="56">
        <f t="shared" ref="J107" si="96">SUM(J11,J19,J27,J35,J43,J59,J67,J75,J83,J91)</f>
        <v>105</v>
      </c>
      <c r="K107" s="73">
        <f t="shared" ref="K107" si="97">SUM(K51,K99)</f>
        <v>1</v>
      </c>
      <c r="L107" s="62">
        <f t="shared" ref="L107" si="98">SUM(L11,L19,L27,L35,L43,L59,L67,L75,L83,L91)</f>
        <v>316</v>
      </c>
      <c r="M107" s="72">
        <f t="shared" ref="M107" si="99">SUM(M51,M99)</f>
        <v>1</v>
      </c>
      <c r="N107" s="56">
        <f t="shared" ref="N107" si="100">SUM(N11,N19,N27,N35,N43,N59,N67,N75,N83,N91)</f>
        <v>75</v>
      </c>
      <c r="O107" s="73">
        <f t="shared" ref="O107" si="101">SUM(O51,O99)</f>
        <v>1</v>
      </c>
      <c r="P107" s="62">
        <f t="shared" ref="P107" si="102">SUM(P11,P19,P27,P35,P43,P59,P67,P75,P83,P91)</f>
        <v>56</v>
      </c>
      <c r="Q107" s="72">
        <f t="shared" ref="Q107" si="103">SUM(Q51,Q99)</f>
        <v>1</v>
      </c>
      <c r="R107" s="56">
        <f t="shared" si="48"/>
        <v>33</v>
      </c>
      <c r="S107" s="73">
        <f t="shared" si="49"/>
        <v>1</v>
      </c>
      <c r="T107" s="40">
        <f t="shared" si="50"/>
        <v>1064</v>
      </c>
      <c r="U107" s="41">
        <f t="shared" ref="U107" si="104">SUM(U51,U99)</f>
        <v>1</v>
      </c>
    </row>
    <row r="108" spans="1:21" x14ac:dyDescent="0.25">
      <c r="A108" s="39">
        <v>126</v>
      </c>
      <c r="B108" s="6" t="s">
        <v>9</v>
      </c>
      <c r="C108" s="50">
        <v>2015</v>
      </c>
      <c r="D108" s="62">
        <f t="shared" si="51"/>
        <v>174</v>
      </c>
      <c r="E108" s="72">
        <f t="shared" si="52"/>
        <v>1</v>
      </c>
      <c r="F108" s="56">
        <f t="shared" ref="F108" si="105">SUM(F12,F20,F28,F36,F44,F60,F68,F76,F84,F92)</f>
        <v>129</v>
      </c>
      <c r="G108" s="73">
        <f t="shared" ref="G108" si="106">SUM(G52,G100)</f>
        <v>1</v>
      </c>
      <c r="H108" s="62">
        <f t="shared" ref="H108" si="107">SUM(H12,H20,H28,H36,H44,H60,H68,H76,H84,H92)</f>
        <v>137</v>
      </c>
      <c r="I108" s="72">
        <f t="shared" ref="I108" si="108">SUM(I52,I100)</f>
        <v>1</v>
      </c>
      <c r="J108" s="56">
        <f t="shared" ref="J108" si="109">SUM(J12,J20,J28,J36,J44,J60,J68,J76,J84,J92)</f>
        <v>174</v>
      </c>
      <c r="K108" s="73">
        <f t="shared" ref="K108" si="110">SUM(K52,K100)</f>
        <v>1</v>
      </c>
      <c r="L108" s="62">
        <f t="shared" ref="L108" si="111">SUM(L12,L20,L28,L36,L44,L60,L68,L76,L84,L92)</f>
        <v>214</v>
      </c>
      <c r="M108" s="72">
        <f t="shared" ref="M108" si="112">SUM(M52,M100)</f>
        <v>1</v>
      </c>
      <c r="N108" s="56">
        <f t="shared" ref="N108" si="113">SUM(N12,N20,N28,N36,N44,N60,N68,N76,N84,N92)</f>
        <v>131</v>
      </c>
      <c r="O108" s="73">
        <f t="shared" ref="O108" si="114">SUM(O52,O100)</f>
        <v>1</v>
      </c>
      <c r="P108" s="62">
        <f t="shared" ref="P108" si="115">SUM(P12,P20,P28,P36,P44,P60,P68,P76,P84,P92)</f>
        <v>192</v>
      </c>
      <c r="Q108" s="72">
        <f t="shared" ref="Q108" si="116">SUM(Q52,Q100)</f>
        <v>1</v>
      </c>
      <c r="R108" s="56">
        <f t="shared" si="48"/>
        <v>61</v>
      </c>
      <c r="S108" s="73">
        <f t="shared" si="49"/>
        <v>1</v>
      </c>
      <c r="T108" s="40">
        <f t="shared" si="50"/>
        <v>1212</v>
      </c>
      <c r="U108" s="41">
        <f t="shared" ref="U108" si="117">SUM(U52,U100)</f>
        <v>1</v>
      </c>
    </row>
    <row r="109" spans="1:21" x14ac:dyDescent="0.25">
      <c r="A109" s="39">
        <v>127</v>
      </c>
      <c r="B109" s="6" t="s">
        <v>9</v>
      </c>
      <c r="C109" s="50">
        <v>2016</v>
      </c>
      <c r="D109" s="62">
        <f t="shared" si="51"/>
        <v>116</v>
      </c>
      <c r="E109" s="72">
        <f t="shared" si="52"/>
        <v>1</v>
      </c>
      <c r="F109" s="56">
        <f t="shared" ref="F109" si="118">SUM(F13,F21,F29,F37,F45,F61,F69,F77,F85,F93)</f>
        <v>107</v>
      </c>
      <c r="G109" s="73">
        <f t="shared" ref="G109" si="119">SUM(G53,G101)</f>
        <v>1</v>
      </c>
      <c r="H109" s="62">
        <f t="shared" ref="H109" si="120">SUM(H13,H21,H29,H37,H45,H61,H69,H77,H85,H93)</f>
        <v>162</v>
      </c>
      <c r="I109" s="72">
        <f t="shared" ref="I109" si="121">SUM(I53,I101)</f>
        <v>1</v>
      </c>
      <c r="J109" s="56">
        <f t="shared" ref="J109" si="122">SUM(J13,J21,J29,J37,J45,J61,J69,J77,J85,J93)</f>
        <v>210</v>
      </c>
      <c r="K109" s="73">
        <f t="shared" ref="K109" si="123">SUM(K53,K101)</f>
        <v>1</v>
      </c>
      <c r="L109" s="62">
        <f>SUM(L13,L21,L29,L37,L45,L61,L69,L77,L85,L93)</f>
        <v>123</v>
      </c>
      <c r="M109" s="72">
        <f t="shared" ref="M109" si="124">SUM(M53,M101)</f>
        <v>1</v>
      </c>
      <c r="N109" s="56">
        <f t="shared" ref="N109" si="125">SUM(N13,N21,N29,N37,N45,N61,N69,N77,N85,N93)</f>
        <v>83</v>
      </c>
      <c r="O109" s="73">
        <f t="shared" ref="O109" si="126">SUM(O53,O101)</f>
        <v>1</v>
      </c>
      <c r="P109" s="62">
        <f t="shared" ref="P109" si="127">SUM(P13,P21,P29,P37,P45,P61,P69,P77,P85,P93)</f>
        <v>199</v>
      </c>
      <c r="Q109" s="72">
        <f t="shared" ref="Q109" si="128">SUM(Q53,Q101)</f>
        <v>1</v>
      </c>
      <c r="R109" s="56">
        <f t="shared" si="48"/>
        <v>44</v>
      </c>
      <c r="S109" s="73">
        <f t="shared" si="49"/>
        <v>1</v>
      </c>
      <c r="T109" s="40">
        <f t="shared" si="50"/>
        <v>1044</v>
      </c>
      <c r="U109" s="41">
        <f t="shared" ref="U109" si="129">SUM(U53,U101)</f>
        <v>1</v>
      </c>
    </row>
    <row r="110" spans="1:21" ht="15.75" thickBot="1" x14ac:dyDescent="0.3">
      <c r="A110" s="42">
        <v>128</v>
      </c>
      <c r="B110" s="43" t="s">
        <v>9</v>
      </c>
      <c r="C110" s="51">
        <v>2017</v>
      </c>
      <c r="D110" s="63">
        <f t="shared" si="51"/>
        <v>61</v>
      </c>
      <c r="E110" s="74">
        <f t="shared" si="52"/>
        <v>1</v>
      </c>
      <c r="F110" s="57">
        <f t="shared" ref="F110" si="130">SUM(F14,F22,F30,F38,F46,F62,F70,F78,F86,F94)</f>
        <v>61</v>
      </c>
      <c r="G110" s="75">
        <f t="shared" ref="G110" si="131">SUM(G54,G102)</f>
        <v>1</v>
      </c>
      <c r="H110" s="63">
        <f t="shared" ref="H110" si="132">SUM(H14,H22,H30,H38,H46,H62,H70,H78,H86,H94)</f>
        <v>94</v>
      </c>
      <c r="I110" s="74">
        <f t="shared" ref="I110" si="133">SUM(I54,I102)</f>
        <v>1</v>
      </c>
      <c r="J110" s="57">
        <f t="shared" ref="J110" si="134">SUM(J14,J22,J30,J38,J46,J62,J70,J78,J86,J94)</f>
        <v>97</v>
      </c>
      <c r="K110" s="75">
        <f t="shared" ref="K110" si="135">SUM(K54,K102)</f>
        <v>1</v>
      </c>
      <c r="L110" s="63">
        <f>SUM(L14,L22,L30,L38,L46,L62,L70,L78,L86,L94)</f>
        <v>39</v>
      </c>
      <c r="M110" s="74">
        <f t="shared" ref="M110" si="136">SUM(M54,M102)</f>
        <v>1</v>
      </c>
      <c r="N110" s="57">
        <f t="shared" ref="N110" si="137">SUM(N14,N22,N30,N38,N46,N62,N70,N78,N86,N94)</f>
        <v>59</v>
      </c>
      <c r="O110" s="75">
        <f t="shared" ref="O110" si="138">SUM(O54,O102)</f>
        <v>1</v>
      </c>
      <c r="P110" s="63">
        <f t="shared" ref="P110" si="139">SUM(P14,P22,P30,P38,P46,P62,P70,P78,P86,P94)</f>
        <v>128</v>
      </c>
      <c r="Q110" s="74">
        <f t="shared" ref="Q110" si="140">SUM(Q54,Q102)</f>
        <v>1</v>
      </c>
      <c r="R110" s="57">
        <f t="shared" si="48"/>
        <v>14</v>
      </c>
      <c r="S110" s="75">
        <f t="shared" si="49"/>
        <v>1</v>
      </c>
      <c r="T110" s="44">
        <f t="shared" si="50"/>
        <v>553</v>
      </c>
      <c r="U110" s="45">
        <f t="shared" ref="U110" si="141">SUM(U54,U102)</f>
        <v>1</v>
      </c>
    </row>
    <row r="111" spans="1:21" x14ac:dyDescent="0.25">
      <c r="A111">
        <v>129</v>
      </c>
      <c r="B111" s="3"/>
      <c r="C111" s="3"/>
      <c r="D111" s="2"/>
    </row>
    <row r="112" spans="1:21" x14ac:dyDescent="0.25">
      <c r="A112">
        <v>130</v>
      </c>
      <c r="B112" s="87" t="s">
        <v>51</v>
      </c>
    </row>
    <row r="113" spans="1:4" x14ac:dyDescent="0.25">
      <c r="A113">
        <v>131</v>
      </c>
      <c r="B113" t="s">
        <v>56</v>
      </c>
    </row>
    <row r="114" spans="1:4" x14ac:dyDescent="0.25">
      <c r="A114">
        <v>132</v>
      </c>
      <c r="B114" t="s">
        <v>52</v>
      </c>
    </row>
    <row r="115" spans="1:4" x14ac:dyDescent="0.25">
      <c r="A115">
        <v>133</v>
      </c>
      <c r="B115" t="s">
        <v>53</v>
      </c>
    </row>
    <row r="116" spans="1:4" x14ac:dyDescent="0.25">
      <c r="A116">
        <v>134</v>
      </c>
    </row>
    <row r="117" spans="1:4" x14ac:dyDescent="0.25">
      <c r="A117">
        <v>135</v>
      </c>
      <c r="B117" t="s">
        <v>44</v>
      </c>
      <c r="C117" s="3"/>
      <c r="D117" s="2"/>
    </row>
    <row r="118" spans="1:4" x14ac:dyDescent="0.25">
      <c r="A118">
        <v>136</v>
      </c>
      <c r="B118" s="4" t="s">
        <v>45</v>
      </c>
      <c r="C118" s="3"/>
      <c r="D118" s="2"/>
    </row>
    <row r="119" spans="1:4" x14ac:dyDescent="0.25">
      <c r="A119">
        <v>137</v>
      </c>
    </row>
    <row r="120" spans="1:4" ht="60" x14ac:dyDescent="0.25">
      <c r="A120">
        <v>138</v>
      </c>
      <c r="B120" s="1" t="s">
        <v>10</v>
      </c>
    </row>
    <row r="121" spans="1:4" x14ac:dyDescent="0.25">
      <c r="A121">
        <v>139</v>
      </c>
      <c r="B121" s="1" t="s">
        <v>11</v>
      </c>
    </row>
    <row r="122" spans="1:4" x14ac:dyDescent="0.25">
      <c r="A122">
        <v>140</v>
      </c>
    </row>
    <row r="123" spans="1:4" x14ac:dyDescent="0.25">
      <c r="A123">
        <v>141</v>
      </c>
      <c r="B123" t="s">
        <v>12</v>
      </c>
      <c r="C123" t="s">
        <v>13</v>
      </c>
    </row>
    <row r="124" spans="1:4" x14ac:dyDescent="0.25">
      <c r="A124">
        <v>142</v>
      </c>
    </row>
    <row r="125" spans="1:4" x14ac:dyDescent="0.25">
      <c r="A125">
        <v>143</v>
      </c>
      <c r="B125" t="s">
        <v>14</v>
      </c>
      <c r="C125" t="s">
        <v>15</v>
      </c>
    </row>
    <row r="126" spans="1:4" x14ac:dyDescent="0.25">
      <c r="A126">
        <v>144</v>
      </c>
    </row>
    <row r="127" spans="1:4" x14ac:dyDescent="0.25">
      <c r="A127">
        <v>145</v>
      </c>
      <c r="B127" t="s">
        <v>16</v>
      </c>
      <c r="C127" t="s">
        <v>17</v>
      </c>
    </row>
    <row r="128" spans="1:4" x14ac:dyDescent="0.25">
      <c r="A128">
        <v>146</v>
      </c>
    </row>
    <row r="129" spans="1:3" x14ac:dyDescent="0.25">
      <c r="A129">
        <v>147</v>
      </c>
      <c r="B129" t="s">
        <v>18</v>
      </c>
    </row>
    <row r="130" spans="1:3" x14ac:dyDescent="0.25">
      <c r="A130">
        <v>148</v>
      </c>
    </row>
    <row r="131" spans="1:3" x14ac:dyDescent="0.25">
      <c r="A131">
        <v>149</v>
      </c>
      <c r="B131" t="s">
        <v>19</v>
      </c>
      <c r="C131" t="s">
        <v>20</v>
      </c>
    </row>
    <row r="132" spans="1:3" x14ac:dyDescent="0.25">
      <c r="A132">
        <v>150</v>
      </c>
    </row>
    <row r="133" spans="1:3" x14ac:dyDescent="0.25">
      <c r="A133">
        <v>151</v>
      </c>
    </row>
    <row r="134" spans="1:3" x14ac:dyDescent="0.25">
      <c r="A134">
        <v>152</v>
      </c>
    </row>
    <row r="135" spans="1:3" x14ac:dyDescent="0.25">
      <c r="A135">
        <v>153</v>
      </c>
    </row>
    <row r="136" spans="1:3" x14ac:dyDescent="0.25">
      <c r="A136">
        <v>154</v>
      </c>
    </row>
    <row r="137" spans="1:3" x14ac:dyDescent="0.25">
      <c r="A137">
        <v>155</v>
      </c>
    </row>
    <row r="138" spans="1:3" x14ac:dyDescent="0.25">
      <c r="A138">
        <v>156</v>
      </c>
    </row>
    <row r="139" spans="1:3" x14ac:dyDescent="0.25">
      <c r="A139">
        <v>157</v>
      </c>
    </row>
    <row r="140" spans="1:3" x14ac:dyDescent="0.25">
      <c r="A140">
        <v>158</v>
      </c>
      <c r="B140" t="s">
        <v>21</v>
      </c>
      <c r="C140" t="s">
        <v>50</v>
      </c>
    </row>
  </sheetData>
  <mergeCells count="2">
    <mergeCell ref="D5:S5"/>
    <mergeCell ref="T5:U5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ES316E16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2018-10-22T13:40:55Z</dcterms:modified>
</cp:coreProperties>
</file>