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17640" windowHeight="7110"/>
  </bookViews>
  <sheets>
    <sheet name="Sheet1" sheetId="1" r:id="rId1"/>
  </sheets>
  <definedNames>
    <definedName name="_xlnm._FilterDatabase" localSheetId="0" hidden="1">Sheet1!$A$2:$J$2</definedName>
  </definedNames>
  <calcPr calcId="162913" iterateDelta="1E-4"/>
</workbook>
</file>

<file path=xl/calcChain.xml><?xml version="1.0" encoding="utf-8"?>
<calcChain xmlns="http://schemas.openxmlformats.org/spreadsheetml/2006/main">
  <c r="H42" i="1" l="1"/>
  <c r="G42" i="1"/>
  <c r="E42" i="1"/>
  <c r="D42" i="1"/>
  <c r="I42" i="1" l="1"/>
  <c r="E32" i="1"/>
  <c r="D32" i="1"/>
  <c r="D15" i="1"/>
  <c r="H32" i="1"/>
  <c r="G32" i="1"/>
  <c r="H15" i="1"/>
  <c r="G15" i="1"/>
  <c r="E15" i="1"/>
  <c r="G43" i="1" l="1"/>
  <c r="D43" i="1"/>
  <c r="I32" i="1"/>
  <c r="I15" i="1"/>
  <c r="F39" i="1" l="1"/>
  <c r="F36" i="1"/>
  <c r="F33" i="1"/>
  <c r="F34" i="1"/>
  <c r="F41" i="1"/>
  <c r="F37" i="1"/>
  <c r="F40" i="1"/>
  <c r="F35" i="1"/>
  <c r="F38" i="1"/>
  <c r="F42" i="1"/>
  <c r="J41" i="1"/>
  <c r="J37" i="1"/>
  <c r="J40" i="1"/>
  <c r="J35" i="1"/>
  <c r="J38" i="1"/>
  <c r="J34" i="1"/>
  <c r="J39" i="1"/>
  <c r="J36" i="1"/>
  <c r="J33" i="1"/>
  <c r="J42" i="1"/>
  <c r="I43" i="1"/>
  <c r="F18" i="1"/>
  <c r="F20" i="1"/>
  <c r="F24" i="1"/>
  <c r="F19" i="1"/>
  <c r="F21" i="1"/>
  <c r="F16" i="1"/>
  <c r="J24" i="1"/>
  <c r="J19" i="1"/>
  <c r="J20" i="1"/>
  <c r="J18" i="1"/>
  <c r="J16" i="1"/>
  <c r="J21" i="1"/>
  <c r="J28" i="1"/>
  <c r="J23" i="1"/>
  <c r="J26" i="1"/>
  <c r="J27" i="1"/>
  <c r="J22" i="1"/>
  <c r="J25" i="1"/>
  <c r="F28" i="1"/>
  <c r="F23" i="1"/>
  <c r="F27" i="1"/>
  <c r="F22" i="1"/>
  <c r="F26" i="1"/>
  <c r="F25" i="1"/>
  <c r="J31" i="1"/>
  <c r="J29" i="1"/>
  <c r="J30" i="1"/>
  <c r="F31" i="1"/>
  <c r="F29" i="1"/>
  <c r="F30" i="1"/>
  <c r="F9" i="1"/>
  <c r="F7" i="1"/>
  <c r="F8" i="1"/>
  <c r="F6" i="1"/>
  <c r="F4" i="1"/>
  <c r="F5" i="1"/>
  <c r="J9" i="1"/>
  <c r="J7" i="1"/>
  <c r="J4" i="1"/>
  <c r="J6" i="1"/>
  <c r="J5" i="1"/>
  <c r="J8" i="1"/>
  <c r="J11" i="1"/>
  <c r="J14" i="1"/>
  <c r="J12" i="1"/>
  <c r="J10" i="1"/>
  <c r="J13" i="1"/>
  <c r="F11" i="1"/>
  <c r="F14" i="1"/>
  <c r="F13" i="1"/>
  <c r="F10" i="1"/>
  <c r="F12" i="1"/>
  <c r="F3" i="1"/>
  <c r="J15" i="1"/>
  <c r="J3" i="1"/>
  <c r="J32" i="1"/>
  <c r="J17" i="1"/>
  <c r="F17" i="1"/>
  <c r="F15" i="1"/>
  <c r="F32" i="1"/>
  <c r="J43" i="1" l="1"/>
  <c r="F43" i="1"/>
</calcChain>
</file>

<file path=xl/sharedStrings.xml><?xml version="1.0" encoding="utf-8"?>
<sst xmlns="http://schemas.openxmlformats.org/spreadsheetml/2006/main" count="97" uniqueCount="41">
  <si>
    <t>Area</t>
  </si>
  <si>
    <t>Number of trees</t>
  </si>
  <si>
    <t>ha</t>
  </si>
  <si>
    <t>%</t>
  </si>
  <si>
    <t>Type</t>
  </si>
  <si>
    <t>Overall total</t>
  </si>
  <si>
    <t>Sums checked by JRC 08-2018</t>
  </si>
  <si>
    <t>ID</t>
  </si>
  <si>
    <t xml:space="preserve">Trees / ha </t>
  </si>
  <si>
    <t># of Trees</t>
  </si>
  <si>
    <t>Forest origin</t>
  </si>
  <si>
    <t>Stand categories by species</t>
  </si>
  <si>
    <t>Beech forests</t>
  </si>
  <si>
    <t>Spruce forests</t>
  </si>
  <si>
    <t>Common oak forests</t>
  </si>
  <si>
    <t>Fir forests</t>
  </si>
  <si>
    <t>Sessile oak forests</t>
  </si>
  <si>
    <t>Pine forests</t>
  </si>
  <si>
    <t>Turkey oak forests</t>
  </si>
  <si>
    <t>Forest of narrow-leaved ash</t>
  </si>
  <si>
    <t>Hungarian oak forests</t>
  </si>
  <si>
    <t>Forests of birch, aspen and black locust</t>
  </si>
  <si>
    <t>Hornbeam forests</t>
  </si>
  <si>
    <t>Forests of ash and maple</t>
  </si>
  <si>
    <t>Lime forests</t>
  </si>
  <si>
    <t>Forests of other broadleaves</t>
  </si>
  <si>
    <t>Willow forests</t>
  </si>
  <si>
    <t>Poplar forests</t>
  </si>
  <si>
    <t>Pubescent oak forests</t>
  </si>
  <si>
    <t>Alder forests</t>
  </si>
  <si>
    <t>Forests of other conifers</t>
  </si>
  <si>
    <t>Sub-total Natural high stands</t>
  </si>
  <si>
    <t>Sub-total Natural coppice stands</t>
  </si>
  <si>
    <t>Sub-total Artificially established stands</t>
  </si>
  <si>
    <t>Artificially established stands</t>
  </si>
  <si>
    <t>Natural coppice stands</t>
  </si>
  <si>
    <t>All 3 origin types</t>
  </si>
  <si>
    <t>Natural high stands</t>
  </si>
  <si>
    <t>All 3 origin types,
%  of
overall total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</si>
  <si>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</si>
  <si>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Forest of oriental hornbeam, hop hornbeam_x000D_ and flowering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</si>
</sst>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16" fillId="0" borderId="22" xfId="0" applyFont="1" applyBorder="1"/>
    <xf numFmtId="164" fontId="0" fillId="0" borderId="16" xfId="0" applyNumberFormat="1" applyBorder="1"/>
    <xf numFmtId="164" fontId="0" fillId="0" borderId="10" xfId="0" applyNumberFormat="1" applyBorder="1"/>
    <xf numFmtId="0" fontId="16" fillId="0" borderId="29" xfId="0" applyFont="1" applyBorder="1"/>
    <xf numFmtId="0" fontId="0" fillId="0" borderId="29" xfId="0" applyBorder="1"/>
    <xf numFmtId="0" fontId="0" fillId="0" borderId="28" xfId="0" applyBorder="1"/>
    <xf numFmtId="0" fontId="0" fillId="0" borderId="27" xfId="0" applyBorder="1"/>
    <xf numFmtId="0" fontId="0" fillId="0" borderId="19" xfId="0" applyBorder="1" applyAlignment="1">
      <alignment horizontal="center"/>
    </xf>
    <xf numFmtId="0" fontId="16" fillId="0" borderId="26" xfId="0" applyFont="1" applyBorder="1" applyAlignment="1">
      <alignment vertical="top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3" xfId="0" applyNumberFormat="1" applyFont="1" applyBorder="1" applyAlignment="1">
      <alignment horizontal="center" vertical="top"/>
    </xf>
    <xf numFmtId="0" fontId="16" fillId="0" borderId="30" xfId="0" applyFont="1" applyBorder="1"/>
    <xf numFmtId="0" fontId="16" fillId="0" borderId="24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165" fontId="0" fillId="0" borderId="11" xfId="0" applyNumberFormat="1" applyBorder="1"/>
    <xf numFmtId="165" fontId="0" fillId="0" borderId="31" xfId="0" applyNumberFormat="1" applyBorder="1"/>
    <xf numFmtId="165" fontId="0" fillId="0" borderId="32" xfId="0" applyNumberFormat="1" applyBorder="1"/>
    <xf numFmtId="165" fontId="16" fillId="0" borderId="33" xfId="0" applyNumberFormat="1" applyFont="1" applyBorder="1"/>
    <xf numFmtId="0" fontId="0" fillId="0" borderId="34" xfId="0" applyBorder="1" applyAlignment="1">
      <alignment horizontal="center"/>
    </xf>
    <xf numFmtId="0" fontId="16" fillId="0" borderId="20" xfId="0" applyFont="1" applyBorder="1" applyAlignment="1">
      <alignment horizontal="center" vertical="top"/>
    </xf>
    <xf numFmtId="3" fontId="16" fillId="0" borderId="14" xfId="0" applyNumberFormat="1" applyFont="1" applyBorder="1" applyAlignment="1">
      <alignment horizontal="center" vertical="top"/>
    </xf>
    <xf numFmtId="3" fontId="0" fillId="0" borderId="11" xfId="0" applyNumberFormat="1" applyBorder="1"/>
    <xf numFmtId="3" fontId="0" fillId="0" borderId="31" xfId="0" applyNumberFormat="1" applyBorder="1"/>
    <xf numFmtId="3" fontId="16" fillId="0" borderId="33" xfId="0" applyNumberFormat="1" applyFont="1" applyBorder="1"/>
    <xf numFmtId="3" fontId="0" fillId="0" borderId="32" xfId="0" applyNumberFormat="1" applyBorder="1"/>
    <xf numFmtId="166" fontId="16" fillId="0" borderId="15" xfId="0" applyNumberFormat="1" applyFont="1" applyBorder="1" applyAlignment="1">
      <alignment horizontal="center" wrapText="1"/>
    </xf>
    <xf numFmtId="3" fontId="0" fillId="0" borderId="10" xfId="0" applyNumberFormat="1" applyBorder="1"/>
    <xf numFmtId="3" fontId="0" fillId="0" borderId="16" xfId="0" applyNumberFormat="1" applyBorder="1"/>
    <xf numFmtId="3" fontId="0" fillId="0" borderId="35" xfId="0" applyNumberFormat="1" applyBorder="1"/>
    <xf numFmtId="10" fontId="0" fillId="0" borderId="29" xfId="0" applyNumberFormat="1" applyBorder="1"/>
    <xf numFmtId="10" fontId="0" fillId="0" borderId="27" xfId="0" applyNumberFormat="1" applyBorder="1"/>
    <xf numFmtId="10" fontId="16" fillId="0" borderId="30" xfId="0" applyNumberFormat="1" applyFont="1" applyBorder="1"/>
    <xf numFmtId="10" fontId="0" fillId="0" borderId="0" xfId="0" applyNumberFormat="1"/>
    <xf numFmtId="0" fontId="16" fillId="0" borderId="26" xfId="0" applyFont="1" applyBorder="1" applyAlignment="1">
      <alignment vertical="top" wrapText="1"/>
    </xf>
    <xf numFmtId="0" fontId="16" fillId="0" borderId="24" xfId="0" applyFont="1" applyBorder="1" applyAlignment="1">
      <alignment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1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7.85546875" bestFit="1" customWidth="1"/>
    <col min="2" max="2" width="57.5703125" bestFit="1" customWidth="1"/>
    <col min="3" max="3" width="27.85546875" bestFit="1" customWidth="1"/>
    <col min="4" max="4" width="11.85546875" style="2" bestFit="1" customWidth="1"/>
    <col min="5" max="5" width="7.5703125" style="3" bestFit="1" customWidth="1"/>
    <col min="6" max="6" width="21.28515625" style="43" bestFit="1" customWidth="1"/>
    <col min="7" max="7" width="16" style="1" bestFit="1" customWidth="1"/>
    <col min="8" max="8" width="7.5703125" style="3" bestFit="1" customWidth="1"/>
    <col min="9" max="9" width="15.42578125" style="1" bestFit="1" customWidth="1"/>
    <col min="10" max="10" width="21.28515625" style="43" bestFit="1" customWidth="1"/>
  </cols>
  <sheetData>
    <row r="1" spans="1:10" x14ac:dyDescent="0.25">
      <c r="A1" s="4"/>
      <c r="B1" s="11" t="s">
        <v>11</v>
      </c>
      <c r="C1" s="8" t="s">
        <v>10</v>
      </c>
      <c r="D1" s="46" t="s">
        <v>0</v>
      </c>
      <c r="E1" s="47"/>
      <c r="F1" s="49"/>
      <c r="G1" s="46" t="s">
        <v>1</v>
      </c>
      <c r="H1" s="47"/>
      <c r="I1" s="47"/>
      <c r="J1" s="48"/>
    </row>
    <row r="2" spans="1:10" s="19" customFormat="1" ht="45.75" thickBot="1" x14ac:dyDescent="0.3">
      <c r="A2" s="30" t="s">
        <v>7</v>
      </c>
      <c r="B2" s="44" t="s">
        <v>39</v>
      </c>
      <c r="C2" s="16" t="s">
        <v>4</v>
      </c>
      <c r="D2" s="17" t="s">
        <v>2</v>
      </c>
      <c r="E2" s="18" t="s">
        <v>3</v>
      </c>
      <c r="F2" s="36" t="s">
        <v>38</v>
      </c>
      <c r="G2" s="20" t="s">
        <v>9</v>
      </c>
      <c r="H2" s="18" t="s">
        <v>3</v>
      </c>
      <c r="I2" s="31" t="s">
        <v>8</v>
      </c>
      <c r="J2" s="36" t="s">
        <v>38</v>
      </c>
    </row>
    <row r="3" spans="1:10" x14ac:dyDescent="0.25">
      <c r="A3" s="29">
        <v>1</v>
      </c>
      <c r="B3" s="12" t="s">
        <v>12</v>
      </c>
      <c r="C3" s="5" t="s">
        <v>37</v>
      </c>
      <c r="D3" s="10">
        <v>350800</v>
      </c>
      <c r="E3" s="25">
        <v>56.5</v>
      </c>
      <c r="F3" s="41">
        <f>D3/$D$43</f>
        <v>0.15574498312910673</v>
      </c>
      <c r="G3" s="37">
        <v>185872066</v>
      </c>
      <c r="H3" s="25">
        <v>50.3</v>
      </c>
      <c r="I3" s="32">
        <v>530</v>
      </c>
      <c r="J3" s="40">
        <f>G3/$G$43</f>
        <v>8.7897907173194081E-2</v>
      </c>
    </row>
    <row r="4" spans="1:10" x14ac:dyDescent="0.25">
      <c r="A4" s="15">
        <v>2</v>
      </c>
      <c r="B4" s="13" t="s">
        <v>13</v>
      </c>
      <c r="C4" s="6" t="s">
        <v>37</v>
      </c>
      <c r="D4" s="9">
        <v>54000</v>
      </c>
      <c r="E4" s="26">
        <v>8.6999999999999993</v>
      </c>
      <c r="F4" s="41">
        <f>D4/$D$43</f>
        <v>2.3974427277570591E-2</v>
      </c>
      <c r="G4" s="38">
        <v>32679468</v>
      </c>
      <c r="H4" s="26">
        <v>8.8000000000000007</v>
      </c>
      <c r="I4" s="33">
        <v>605</v>
      </c>
      <c r="J4" s="41">
        <f>G4/$G$43</f>
        <v>1.5453945859370641E-2</v>
      </c>
    </row>
    <row r="5" spans="1:10" x14ac:dyDescent="0.25">
      <c r="A5" s="15">
        <v>3</v>
      </c>
      <c r="B5" s="13" t="s">
        <v>16</v>
      </c>
      <c r="C5" s="6" t="s">
        <v>37</v>
      </c>
      <c r="D5" s="9">
        <v>44800</v>
      </c>
      <c r="E5" s="26">
        <v>7.2</v>
      </c>
      <c r="F5" s="41">
        <f>D5/$D$43</f>
        <v>1.9889895222873381E-2</v>
      </c>
      <c r="G5" s="38">
        <v>28921314</v>
      </c>
      <c r="H5" s="26">
        <v>7.8</v>
      </c>
      <c r="I5" s="33">
        <v>646</v>
      </c>
      <c r="J5" s="41">
        <f>G5/$G$43</f>
        <v>1.3676734907002101E-2</v>
      </c>
    </row>
    <row r="6" spans="1:10" x14ac:dyDescent="0.25">
      <c r="A6" s="15">
        <v>4</v>
      </c>
      <c r="B6" s="13" t="s">
        <v>17</v>
      </c>
      <c r="C6" s="6" t="s">
        <v>37</v>
      </c>
      <c r="D6" s="9">
        <v>40000</v>
      </c>
      <c r="E6" s="26">
        <v>6.4</v>
      </c>
      <c r="F6" s="41">
        <f>D6/$D$43</f>
        <v>1.7758835020422661E-2</v>
      </c>
      <c r="G6" s="38">
        <v>31693998</v>
      </c>
      <c r="H6" s="26">
        <v>8.6</v>
      </c>
      <c r="I6" s="33">
        <v>792</v>
      </c>
      <c r="J6" s="41">
        <f>G6/$G$43</f>
        <v>1.4987922360272247E-2</v>
      </c>
    </row>
    <row r="7" spans="1:10" x14ac:dyDescent="0.25">
      <c r="A7" s="15">
        <v>5</v>
      </c>
      <c r="B7" s="13" t="s">
        <v>14</v>
      </c>
      <c r="C7" s="6" t="s">
        <v>37</v>
      </c>
      <c r="D7" s="9">
        <v>28800</v>
      </c>
      <c r="E7" s="26">
        <v>4.5999999999999996</v>
      </c>
      <c r="F7" s="41">
        <f>D7/$D$43</f>
        <v>1.2786361214704315E-2</v>
      </c>
      <c r="G7" s="38">
        <v>13699956</v>
      </c>
      <c r="H7" s="26">
        <v>3.7</v>
      </c>
      <c r="I7" s="33">
        <v>476</v>
      </c>
      <c r="J7" s="41">
        <f>G7/$G$43</f>
        <v>6.4786360138959411E-3</v>
      </c>
    </row>
    <row r="8" spans="1:10" x14ac:dyDescent="0.25">
      <c r="A8" s="15">
        <v>6</v>
      </c>
      <c r="B8" s="13" t="s">
        <v>15</v>
      </c>
      <c r="C8" s="6" t="s">
        <v>37</v>
      </c>
      <c r="D8" s="9">
        <v>24400</v>
      </c>
      <c r="E8" s="26">
        <v>3.9</v>
      </c>
      <c r="F8" s="41">
        <f>D8/$D$43</f>
        <v>1.0832889362457822E-2</v>
      </c>
      <c r="G8" s="38">
        <v>16563384</v>
      </c>
      <c r="H8" s="26">
        <v>4.5</v>
      </c>
      <c r="I8" s="33">
        <v>679</v>
      </c>
      <c r="J8" s="41">
        <f>G8/$G$43</f>
        <v>7.8327358200557581E-3</v>
      </c>
    </row>
    <row r="9" spans="1:10" x14ac:dyDescent="0.25">
      <c r="A9" s="15">
        <v>7</v>
      </c>
      <c r="B9" s="13" t="s">
        <v>18</v>
      </c>
      <c r="C9" s="6" t="s">
        <v>37</v>
      </c>
      <c r="D9" s="9">
        <v>19600</v>
      </c>
      <c r="E9" s="26">
        <v>3.2</v>
      </c>
      <c r="F9" s="41">
        <f>D9/$D$43</f>
        <v>8.7018291600071043E-3</v>
      </c>
      <c r="G9" s="38">
        <v>14984231</v>
      </c>
      <c r="H9" s="26">
        <v>4</v>
      </c>
      <c r="I9" s="33">
        <v>765</v>
      </c>
      <c r="J9" s="41">
        <f>G9/$G$43</f>
        <v>7.0859628014233039E-3</v>
      </c>
    </row>
    <row r="10" spans="1:10" x14ac:dyDescent="0.25">
      <c r="A10" s="15">
        <v>8</v>
      </c>
      <c r="B10" s="13" t="s">
        <v>21</v>
      </c>
      <c r="C10" s="6" t="s">
        <v>37</v>
      </c>
      <c r="D10" s="9">
        <v>18400</v>
      </c>
      <c r="E10" s="26">
        <v>3</v>
      </c>
      <c r="F10" s="41">
        <f>D10/$D$43</f>
        <v>8.1690641093944243E-3</v>
      </c>
      <c r="G10" s="38">
        <v>15564154</v>
      </c>
      <c r="H10" s="26">
        <v>4.2</v>
      </c>
      <c r="I10" s="33">
        <v>846</v>
      </c>
      <c r="J10" s="41">
        <f>G10/$G$43</f>
        <v>7.3602052904565953E-3</v>
      </c>
    </row>
    <row r="11" spans="1:10" x14ac:dyDescent="0.25">
      <c r="A11" s="15">
        <v>9</v>
      </c>
      <c r="B11" s="13" t="s">
        <v>20</v>
      </c>
      <c r="C11" s="6" t="s">
        <v>37</v>
      </c>
      <c r="D11" s="9">
        <v>18000</v>
      </c>
      <c r="E11" s="26">
        <v>2.9</v>
      </c>
      <c r="F11" s="41">
        <f>D11/$D$43</f>
        <v>7.9914757591901964E-3</v>
      </c>
      <c r="G11" s="38">
        <v>13838148</v>
      </c>
      <c r="H11" s="26">
        <v>3.7</v>
      </c>
      <c r="I11" s="33">
        <v>769</v>
      </c>
      <c r="J11" s="41">
        <f>G11/$G$43</f>
        <v>6.5439862725414659E-3</v>
      </c>
    </row>
    <row r="12" spans="1:10" x14ac:dyDescent="0.25">
      <c r="A12" s="15">
        <v>10</v>
      </c>
      <c r="B12" s="13" t="s">
        <v>19</v>
      </c>
      <c r="C12" s="6" t="s">
        <v>37</v>
      </c>
      <c r="D12" s="9">
        <v>12800</v>
      </c>
      <c r="E12" s="26">
        <v>2.1</v>
      </c>
      <c r="F12" s="41">
        <f>D12/$D$43</f>
        <v>5.6828272065352512E-3</v>
      </c>
      <c r="G12" s="38">
        <v>9051438</v>
      </c>
      <c r="H12" s="26">
        <v>2.4</v>
      </c>
      <c r="I12" s="33">
        <v>707</v>
      </c>
      <c r="J12" s="41">
        <f>G12/$G$43</f>
        <v>4.2803766818189969E-3</v>
      </c>
    </row>
    <row r="13" spans="1:10" x14ac:dyDescent="0.25">
      <c r="A13" s="15">
        <v>11</v>
      </c>
      <c r="B13" s="13" t="s">
        <v>22</v>
      </c>
      <c r="C13" s="6" t="s">
        <v>37</v>
      </c>
      <c r="D13" s="9">
        <v>5200</v>
      </c>
      <c r="E13" s="26">
        <v>0.8</v>
      </c>
      <c r="F13" s="41">
        <f>D13/$D$43</f>
        <v>2.3086485526549456E-3</v>
      </c>
      <c r="G13" s="38">
        <v>4234229</v>
      </c>
      <c r="H13" s="26">
        <v>1.1000000000000001</v>
      </c>
      <c r="I13" s="33">
        <v>814</v>
      </c>
      <c r="J13" s="41">
        <f>G13/$G$43</f>
        <v>2.0023442769073565E-3</v>
      </c>
    </row>
    <row r="14" spans="1:10" ht="15.75" thickBot="1" x14ac:dyDescent="0.3">
      <c r="A14" s="15">
        <v>12</v>
      </c>
      <c r="B14" s="13" t="s">
        <v>23</v>
      </c>
      <c r="C14" s="6" t="s">
        <v>37</v>
      </c>
      <c r="D14" s="9">
        <v>4400</v>
      </c>
      <c r="E14" s="26">
        <v>0.7</v>
      </c>
      <c r="F14" s="41">
        <f>D14/$D$43</f>
        <v>1.9534718522464926E-3</v>
      </c>
      <c r="G14" s="38">
        <v>3323495</v>
      </c>
      <c r="H14" s="26">
        <v>0.9</v>
      </c>
      <c r="I14" s="33">
        <v>755</v>
      </c>
      <c r="J14" s="41">
        <f>G14/$G$43</f>
        <v>1.5716630330055872E-3</v>
      </c>
    </row>
    <row r="15" spans="1:10" ht="15.75" thickBot="1" x14ac:dyDescent="0.3">
      <c r="A15" s="15">
        <v>13</v>
      </c>
      <c r="B15" s="21" t="s">
        <v>31</v>
      </c>
      <c r="C15" s="22" t="s">
        <v>37</v>
      </c>
      <c r="D15" s="23">
        <f>SUM(D3:D14)</f>
        <v>621200</v>
      </c>
      <c r="E15" s="28">
        <f>SUM(E3:E14)</f>
        <v>100.00000000000001</v>
      </c>
      <c r="F15" s="42">
        <f t="shared" ref="F3:F42" si="0">D15/$D$43</f>
        <v>0.27579470786716392</v>
      </c>
      <c r="G15" s="24">
        <f>SUM(G3:G14)</f>
        <v>370425881</v>
      </c>
      <c r="H15" s="28">
        <f>SUM(H3:H14)</f>
        <v>100</v>
      </c>
      <c r="I15" s="34">
        <f>G15/D15</f>
        <v>596.30695589182233</v>
      </c>
      <c r="J15" s="42">
        <f t="shared" ref="J3:J42" si="1">G15/$G$43</f>
        <v>0.17517242048994408</v>
      </c>
    </row>
    <row r="16" spans="1:10" x14ac:dyDescent="0.25">
      <c r="A16" s="15">
        <v>14</v>
      </c>
      <c r="B16" s="14" t="s">
        <v>18</v>
      </c>
      <c r="C16" s="7" t="s">
        <v>35</v>
      </c>
      <c r="D16" s="10">
        <v>325600</v>
      </c>
      <c r="E16" s="25">
        <v>22.4</v>
      </c>
      <c r="F16" s="41">
        <f t="shared" ref="F16:F31" si="2">D16/$D$43</f>
        <v>0.14455691706624046</v>
      </c>
      <c r="G16" s="39">
        <v>327961330</v>
      </c>
      <c r="H16" s="27">
        <v>20.7</v>
      </c>
      <c r="I16" s="35">
        <v>1007</v>
      </c>
      <c r="J16" s="41">
        <f t="shared" ref="J16:J31" si="3">G16/$G$43</f>
        <v>0.15509116114702934</v>
      </c>
    </row>
    <row r="17" spans="1:10" x14ac:dyDescent="0.25">
      <c r="A17" s="15">
        <v>15</v>
      </c>
      <c r="B17" s="13" t="s">
        <v>12</v>
      </c>
      <c r="C17" s="6" t="s">
        <v>35</v>
      </c>
      <c r="D17" s="9">
        <v>309600</v>
      </c>
      <c r="E17" s="26">
        <v>21.3</v>
      </c>
      <c r="F17" s="41">
        <f t="shared" si="2"/>
        <v>0.13745338305807139</v>
      </c>
      <c r="G17" s="38">
        <v>294921620</v>
      </c>
      <c r="H17" s="26">
        <v>18.600000000000001</v>
      </c>
      <c r="I17" s="33">
        <v>953</v>
      </c>
      <c r="J17" s="41">
        <f t="shared" si="3"/>
        <v>0.13946685877009632</v>
      </c>
    </row>
    <row r="18" spans="1:10" x14ac:dyDescent="0.25">
      <c r="A18" s="15">
        <v>16</v>
      </c>
      <c r="B18" s="13" t="s">
        <v>21</v>
      </c>
      <c r="C18" s="6" t="s">
        <v>35</v>
      </c>
      <c r="D18" s="9">
        <v>197200</v>
      </c>
      <c r="E18" s="26">
        <v>13.5</v>
      </c>
      <c r="F18" s="41">
        <f t="shared" si="2"/>
        <v>8.7551056650683717E-2</v>
      </c>
      <c r="G18" s="38">
        <v>218711121</v>
      </c>
      <c r="H18" s="26">
        <v>13.8</v>
      </c>
      <c r="I18" s="33">
        <v>1109</v>
      </c>
      <c r="J18" s="41">
        <f t="shared" si="3"/>
        <v>0.10342732087242856</v>
      </c>
    </row>
    <row r="19" spans="1:10" x14ac:dyDescent="0.25">
      <c r="A19" s="15">
        <v>17</v>
      </c>
      <c r="B19" s="13" t="s">
        <v>20</v>
      </c>
      <c r="C19" s="6" t="s">
        <v>35</v>
      </c>
      <c r="D19" s="9">
        <v>141600</v>
      </c>
      <c r="E19" s="26">
        <v>9.6999999999999993</v>
      </c>
      <c r="F19" s="41">
        <f t="shared" si="2"/>
        <v>6.2866275972296215E-2</v>
      </c>
      <c r="G19" s="38">
        <v>164284178</v>
      </c>
      <c r="H19" s="26">
        <v>10.3</v>
      </c>
      <c r="I19" s="33">
        <v>1160</v>
      </c>
      <c r="J19" s="41">
        <f t="shared" si="3"/>
        <v>7.7689110249995794E-2</v>
      </c>
    </row>
    <row r="20" spans="1:10" x14ac:dyDescent="0.25">
      <c r="A20" s="15">
        <v>18</v>
      </c>
      <c r="B20" s="13" t="s">
        <v>16</v>
      </c>
      <c r="C20" s="6" t="s">
        <v>35</v>
      </c>
      <c r="D20" s="9">
        <v>128400</v>
      </c>
      <c r="E20" s="26">
        <v>8.8000000000000007</v>
      </c>
      <c r="F20" s="41">
        <f t="shared" si="2"/>
        <v>5.700586041555674E-2</v>
      </c>
      <c r="G20" s="38">
        <v>134474340</v>
      </c>
      <c r="H20" s="26">
        <v>8.5</v>
      </c>
      <c r="I20" s="33">
        <v>1047</v>
      </c>
      <c r="J20" s="41">
        <f t="shared" si="3"/>
        <v>6.3592197089456903E-2</v>
      </c>
    </row>
    <row r="21" spans="1:10" x14ac:dyDescent="0.25">
      <c r="A21" s="15">
        <v>19</v>
      </c>
      <c r="B21" s="13" t="s">
        <v>22</v>
      </c>
      <c r="C21" s="6" t="s">
        <v>35</v>
      </c>
      <c r="D21" s="9">
        <v>113600</v>
      </c>
      <c r="E21" s="26">
        <v>7.8</v>
      </c>
      <c r="F21" s="41">
        <f t="shared" si="2"/>
        <v>5.0435091458000354E-2</v>
      </c>
      <c r="G21" s="38">
        <v>171215013</v>
      </c>
      <c r="H21" s="26">
        <v>10.8</v>
      </c>
      <c r="I21" s="33">
        <v>1507</v>
      </c>
      <c r="J21" s="41">
        <f t="shared" si="3"/>
        <v>8.0966665100344976E-2</v>
      </c>
    </row>
    <row r="22" spans="1:10" x14ac:dyDescent="0.25">
      <c r="A22" s="15">
        <v>20</v>
      </c>
      <c r="B22" s="13" t="s">
        <v>40</v>
      </c>
      <c r="C22" s="6" t="s">
        <v>35</v>
      </c>
      <c r="D22" s="9">
        <v>87200</v>
      </c>
      <c r="E22" s="26">
        <v>6</v>
      </c>
      <c r="F22" s="41">
        <f t="shared" si="2"/>
        <v>3.8714260344521398E-2</v>
      </c>
      <c r="G22" s="38">
        <v>129961443</v>
      </c>
      <c r="H22" s="26">
        <v>8.1</v>
      </c>
      <c r="I22" s="33">
        <v>1490</v>
      </c>
      <c r="J22" s="41">
        <f t="shared" si="3"/>
        <v>6.1458072203858509E-2</v>
      </c>
    </row>
    <row r="23" spans="1:10" x14ac:dyDescent="0.25">
      <c r="A23" s="15">
        <v>21</v>
      </c>
      <c r="B23" s="13" t="s">
        <v>25</v>
      </c>
      <c r="C23" s="6" t="s">
        <v>35</v>
      </c>
      <c r="D23" s="9">
        <v>51200</v>
      </c>
      <c r="E23" s="26">
        <v>3.5</v>
      </c>
      <c r="F23" s="41">
        <f t="shared" si="2"/>
        <v>2.2731308826141005E-2</v>
      </c>
      <c r="G23" s="38">
        <v>56380638</v>
      </c>
      <c r="H23" s="26">
        <v>3.5</v>
      </c>
      <c r="I23" s="33">
        <v>1101</v>
      </c>
      <c r="J23" s="41">
        <f t="shared" si="3"/>
        <v>2.6662102552243966E-2</v>
      </c>
    </row>
    <row r="24" spans="1:10" x14ac:dyDescent="0.25">
      <c r="A24" s="15">
        <v>22</v>
      </c>
      <c r="B24" s="13" t="s">
        <v>24</v>
      </c>
      <c r="C24" s="6" t="s">
        <v>35</v>
      </c>
      <c r="D24" s="9">
        <v>30400</v>
      </c>
      <c r="E24" s="26">
        <v>2.1</v>
      </c>
      <c r="F24" s="41">
        <f t="shared" si="2"/>
        <v>1.3496714615521222E-2</v>
      </c>
      <c r="G24" s="38">
        <v>30556001</v>
      </c>
      <c r="H24" s="26">
        <v>1.9</v>
      </c>
      <c r="I24" s="33">
        <v>1005</v>
      </c>
      <c r="J24" s="41">
        <f t="shared" si="3"/>
        <v>1.444976965759893E-2</v>
      </c>
    </row>
    <row r="25" spans="1:10" x14ac:dyDescent="0.25">
      <c r="A25" s="15">
        <v>23</v>
      </c>
      <c r="B25" s="13" t="s">
        <v>26</v>
      </c>
      <c r="C25" s="6" t="s">
        <v>35</v>
      </c>
      <c r="D25" s="9">
        <v>18800</v>
      </c>
      <c r="E25" s="26">
        <v>1.3</v>
      </c>
      <c r="F25" s="41">
        <f t="shared" si="2"/>
        <v>8.3466524595986503E-3</v>
      </c>
      <c r="G25" s="38">
        <v>7581775</v>
      </c>
      <c r="H25" s="26">
        <v>0.5</v>
      </c>
      <c r="I25" s="33">
        <v>403</v>
      </c>
      <c r="J25" s="41">
        <f t="shared" si="3"/>
        <v>3.585380899344195E-3</v>
      </c>
    </row>
    <row r="26" spans="1:10" x14ac:dyDescent="0.25">
      <c r="A26" s="15">
        <v>24</v>
      </c>
      <c r="B26" s="13" t="s">
        <v>19</v>
      </c>
      <c r="C26" s="6" t="s">
        <v>35</v>
      </c>
      <c r="D26" s="9">
        <v>12400</v>
      </c>
      <c r="E26" s="26">
        <v>0.9</v>
      </c>
      <c r="F26" s="41">
        <f t="shared" si="2"/>
        <v>5.5052388563310243E-3</v>
      </c>
      <c r="G26" s="38">
        <v>14476253</v>
      </c>
      <c r="H26" s="26">
        <v>0.9</v>
      </c>
      <c r="I26" s="33">
        <v>1167</v>
      </c>
      <c r="J26" s="41">
        <f t="shared" si="3"/>
        <v>6.8457427185948019E-3</v>
      </c>
    </row>
    <row r="27" spans="1:10" x14ac:dyDescent="0.25">
      <c r="A27" s="15">
        <v>25</v>
      </c>
      <c r="B27" s="13" t="s">
        <v>27</v>
      </c>
      <c r="C27" s="6" t="s">
        <v>35</v>
      </c>
      <c r="D27" s="9">
        <v>12400</v>
      </c>
      <c r="E27" s="26">
        <v>0.9</v>
      </c>
      <c r="F27" s="41">
        <f t="shared" si="2"/>
        <v>5.5052388563310243E-3</v>
      </c>
      <c r="G27" s="38">
        <v>6366031</v>
      </c>
      <c r="H27" s="26">
        <v>0.4</v>
      </c>
      <c r="I27" s="33">
        <v>513</v>
      </c>
      <c r="J27" s="41">
        <f t="shared" si="3"/>
        <v>3.0104620556575504E-3</v>
      </c>
    </row>
    <row r="28" spans="1:10" x14ac:dyDescent="0.25">
      <c r="A28" s="15">
        <v>26</v>
      </c>
      <c r="B28" s="13" t="s">
        <v>28</v>
      </c>
      <c r="C28" s="6" t="s">
        <v>35</v>
      </c>
      <c r="D28" s="9">
        <v>10400</v>
      </c>
      <c r="E28" s="26">
        <v>0.7</v>
      </c>
      <c r="F28" s="41">
        <f t="shared" si="2"/>
        <v>4.6172971053098913E-3</v>
      </c>
      <c r="G28" s="38">
        <v>12554416</v>
      </c>
      <c r="H28" s="26">
        <v>0.8</v>
      </c>
      <c r="I28" s="33">
        <v>1207</v>
      </c>
      <c r="J28" s="41">
        <f t="shared" si="3"/>
        <v>5.9369162668136619E-3</v>
      </c>
    </row>
    <row r="29" spans="1:10" x14ac:dyDescent="0.25">
      <c r="A29" s="15">
        <v>27</v>
      </c>
      <c r="B29" s="13" t="s">
        <v>23</v>
      </c>
      <c r="C29" s="6" t="s">
        <v>35</v>
      </c>
      <c r="D29" s="9">
        <v>7600</v>
      </c>
      <c r="E29" s="26">
        <v>0.5</v>
      </c>
      <c r="F29" s="41">
        <f t="shared" si="2"/>
        <v>3.3741786538803056E-3</v>
      </c>
      <c r="G29" s="38">
        <v>10673201</v>
      </c>
      <c r="H29" s="26">
        <v>0.7</v>
      </c>
      <c r="I29" s="33">
        <v>1404</v>
      </c>
      <c r="J29" s="41">
        <f t="shared" si="3"/>
        <v>5.0472997418495487E-3</v>
      </c>
    </row>
    <row r="30" spans="1:10" x14ac:dyDescent="0.25">
      <c r="A30" s="15">
        <v>28</v>
      </c>
      <c r="B30" s="13" t="s">
        <v>29</v>
      </c>
      <c r="C30" s="6" t="s">
        <v>35</v>
      </c>
      <c r="D30" s="9">
        <v>6400</v>
      </c>
      <c r="E30" s="26">
        <v>0.4</v>
      </c>
      <c r="F30" s="41">
        <f t="shared" si="2"/>
        <v>2.8414136032676256E-3</v>
      </c>
      <c r="G30" s="38">
        <v>4828446</v>
      </c>
      <c r="H30" s="26">
        <v>0.3</v>
      </c>
      <c r="I30" s="33">
        <v>754</v>
      </c>
      <c r="J30" s="41">
        <f t="shared" si="3"/>
        <v>2.2833463221890496E-3</v>
      </c>
    </row>
    <row r="31" spans="1:10" ht="15.75" thickBot="1" x14ac:dyDescent="0.3">
      <c r="A31" s="15">
        <v>29</v>
      </c>
      <c r="B31" s="13" t="s">
        <v>14</v>
      </c>
      <c r="C31" s="6" t="s">
        <v>35</v>
      </c>
      <c r="D31" s="9">
        <v>3600</v>
      </c>
      <c r="E31" s="26">
        <v>0.2</v>
      </c>
      <c r="F31" s="41">
        <f t="shared" si="2"/>
        <v>1.5982951518380393E-3</v>
      </c>
      <c r="G31" s="38">
        <v>2659985</v>
      </c>
      <c r="H31" s="26">
        <v>0.2</v>
      </c>
      <c r="I31" s="33">
        <v>739</v>
      </c>
      <c r="J31" s="41">
        <f t="shared" si="3"/>
        <v>1.2578926981534099E-3</v>
      </c>
    </row>
    <row r="32" spans="1:10" ht="15.75" thickBot="1" x14ac:dyDescent="0.3">
      <c r="A32" s="15">
        <v>30</v>
      </c>
      <c r="B32" s="21" t="s">
        <v>32</v>
      </c>
      <c r="C32" s="22" t="s">
        <v>35</v>
      </c>
      <c r="D32" s="23">
        <f>SUM(D16:D31)</f>
        <v>1456400</v>
      </c>
      <c r="E32" s="28">
        <f>SUM(E16:E31)</f>
        <v>100.00000000000001</v>
      </c>
      <c r="F32" s="42">
        <f t="shared" si="0"/>
        <v>0.6465991830935891</v>
      </c>
      <c r="G32" s="24">
        <f>SUM(G16:G31)</f>
        <v>1587605791</v>
      </c>
      <c r="H32" s="28">
        <f>SUM(H16:H31)</f>
        <v>100</v>
      </c>
      <c r="I32" s="34">
        <f t="shared" ref="I32:I43" si="4">G32/D32</f>
        <v>1090.0891176874486</v>
      </c>
      <c r="J32" s="42">
        <f t="shared" si="1"/>
        <v>0.75077029834565545</v>
      </c>
    </row>
    <row r="33" spans="1:10" x14ac:dyDescent="0.25">
      <c r="A33" s="15">
        <v>31</v>
      </c>
      <c r="B33" s="13" t="s">
        <v>17</v>
      </c>
      <c r="C33" s="6" t="s">
        <v>34</v>
      </c>
      <c r="D33" s="9">
        <v>86000</v>
      </c>
      <c r="E33" s="26">
        <v>49.1</v>
      </c>
      <c r="F33" s="41">
        <f>D33/$D$43</f>
        <v>3.818149529390872E-2</v>
      </c>
      <c r="G33" s="38">
        <v>90978070</v>
      </c>
      <c r="H33" s="26">
        <v>58</v>
      </c>
      <c r="I33" s="33">
        <v>1058</v>
      </c>
      <c r="J33" s="41">
        <f>G33/$G$43</f>
        <v>4.3023043342383431E-2</v>
      </c>
    </row>
    <row r="34" spans="1:10" x14ac:dyDescent="0.25">
      <c r="A34" s="15">
        <v>32</v>
      </c>
      <c r="B34" s="13" t="s">
        <v>27</v>
      </c>
      <c r="C34" s="6" t="s">
        <v>34</v>
      </c>
      <c r="D34" s="9">
        <v>35600</v>
      </c>
      <c r="E34" s="26">
        <v>20.399999999999999</v>
      </c>
      <c r="F34" s="41">
        <f>D34/$D$43</f>
        <v>1.5805363168176167E-2</v>
      </c>
      <c r="G34" s="38">
        <v>10282634</v>
      </c>
      <c r="H34" s="26">
        <v>6.6</v>
      </c>
      <c r="I34" s="33">
        <v>289</v>
      </c>
      <c r="J34" s="41">
        <f>G34/$G$43</f>
        <v>4.8626026937685701E-3</v>
      </c>
    </row>
    <row r="35" spans="1:10" x14ac:dyDescent="0.25">
      <c r="A35" s="15">
        <v>33</v>
      </c>
      <c r="B35" s="13" t="s">
        <v>13</v>
      </c>
      <c r="C35" s="6" t="s">
        <v>34</v>
      </c>
      <c r="D35" s="9">
        <v>32400</v>
      </c>
      <c r="E35" s="26">
        <v>18.5</v>
      </c>
      <c r="F35" s="41">
        <f>D35/$D$43</f>
        <v>1.4384656366542355E-2</v>
      </c>
      <c r="G35" s="38">
        <v>33855733</v>
      </c>
      <c r="H35" s="26">
        <v>21.6</v>
      </c>
      <c r="I35" s="33">
        <v>1045</v>
      </c>
      <c r="J35" s="41">
        <f>G35/$G$43</f>
        <v>1.6010195294834908E-2</v>
      </c>
    </row>
    <row r="36" spans="1:10" x14ac:dyDescent="0.25">
      <c r="A36" s="15">
        <v>34</v>
      </c>
      <c r="B36" s="13" t="s">
        <v>21</v>
      </c>
      <c r="C36" s="6" t="s">
        <v>34</v>
      </c>
      <c r="D36" s="9">
        <v>7600</v>
      </c>
      <c r="E36" s="26">
        <v>4.3</v>
      </c>
      <c r="F36" s="41">
        <f>D36/$D$43</f>
        <v>3.3741786538803056E-3</v>
      </c>
      <c r="G36" s="38">
        <v>10339695</v>
      </c>
      <c r="H36" s="26">
        <v>6.6</v>
      </c>
      <c r="I36" s="33">
        <v>1360</v>
      </c>
      <c r="J36" s="41">
        <f>G36/$G$43</f>
        <v>4.8895865358764504E-3</v>
      </c>
    </row>
    <row r="37" spans="1:10" x14ac:dyDescent="0.25">
      <c r="A37" s="15">
        <v>35</v>
      </c>
      <c r="B37" s="13" t="s">
        <v>30</v>
      </c>
      <c r="C37" s="6" t="s">
        <v>34</v>
      </c>
      <c r="D37" s="9">
        <v>5200</v>
      </c>
      <c r="E37" s="26">
        <v>3</v>
      </c>
      <c r="F37" s="41">
        <f>D37/$D$43</f>
        <v>2.3086485526549456E-3</v>
      </c>
      <c r="G37" s="38">
        <v>5974626</v>
      </c>
      <c r="H37" s="26">
        <v>3.8</v>
      </c>
      <c r="I37" s="33">
        <v>1149</v>
      </c>
      <c r="J37" s="41">
        <f>G37/$G$43</f>
        <v>2.8253687218527603E-3</v>
      </c>
    </row>
    <row r="38" spans="1:10" x14ac:dyDescent="0.25">
      <c r="A38" s="15">
        <v>36</v>
      </c>
      <c r="B38" s="13" t="s">
        <v>26</v>
      </c>
      <c r="C38" s="6" t="s">
        <v>34</v>
      </c>
      <c r="D38" s="9">
        <v>3600</v>
      </c>
      <c r="E38" s="26">
        <v>2.1</v>
      </c>
      <c r="F38" s="41">
        <f>D38/$D$43</f>
        <v>1.5982951518380393E-3</v>
      </c>
      <c r="G38" s="38">
        <v>2133211</v>
      </c>
      <c r="H38" s="26">
        <v>1.4</v>
      </c>
      <c r="I38" s="33">
        <v>593</v>
      </c>
      <c r="J38" s="41">
        <f>G38/$G$43</f>
        <v>1.0087840873240013E-3</v>
      </c>
    </row>
    <row r="39" spans="1:10" x14ac:dyDescent="0.25">
      <c r="A39" s="15">
        <v>37</v>
      </c>
      <c r="B39" s="13" t="s">
        <v>25</v>
      </c>
      <c r="C39" s="6" t="s">
        <v>34</v>
      </c>
      <c r="D39" s="9">
        <v>2400</v>
      </c>
      <c r="E39" s="26">
        <v>1.4</v>
      </c>
      <c r="F39" s="41">
        <f>D39/$D$43</f>
        <v>1.0655301012253596E-3</v>
      </c>
      <c r="G39" s="38">
        <v>874291</v>
      </c>
      <c r="H39" s="26">
        <v>0.6</v>
      </c>
      <c r="I39" s="33">
        <v>364</v>
      </c>
      <c r="J39" s="41">
        <f>G39/$G$43</f>
        <v>4.1344754386255666E-4</v>
      </c>
    </row>
    <row r="40" spans="1:10" x14ac:dyDescent="0.25">
      <c r="A40" s="15">
        <v>38</v>
      </c>
      <c r="B40" s="13" t="s">
        <v>15</v>
      </c>
      <c r="C40" s="6" t="s">
        <v>34</v>
      </c>
      <c r="D40" s="9">
        <v>1200</v>
      </c>
      <c r="E40" s="26">
        <v>0.7</v>
      </c>
      <c r="F40" s="41">
        <f>D40/$D$43</f>
        <v>5.3276505061267978E-4</v>
      </c>
      <c r="G40" s="38">
        <v>1426028</v>
      </c>
      <c r="H40" s="26">
        <v>0.9</v>
      </c>
      <c r="I40" s="33">
        <v>1188</v>
      </c>
      <c r="J40" s="41">
        <f>G40/$G$43</f>
        <v>6.743610240517562E-4</v>
      </c>
    </row>
    <row r="41" spans="1:10" ht="15.75" thickBot="1" x14ac:dyDescent="0.3">
      <c r="A41" s="15">
        <v>39</v>
      </c>
      <c r="B41" s="13" t="s">
        <v>23</v>
      </c>
      <c r="C41" s="6" t="s">
        <v>34</v>
      </c>
      <c r="D41" s="9">
        <v>800</v>
      </c>
      <c r="E41" s="26">
        <v>0.5</v>
      </c>
      <c r="F41" s="41">
        <f>D41/$D$43</f>
        <v>3.551767004084532E-4</v>
      </c>
      <c r="G41" s="38">
        <v>739894</v>
      </c>
      <c r="H41" s="26">
        <v>0.5</v>
      </c>
      <c r="I41" s="33">
        <v>925</v>
      </c>
      <c r="J41" s="41">
        <f>G41/$G$43</f>
        <v>3.4989192044598708E-4</v>
      </c>
    </row>
    <row r="42" spans="1:10" ht="15.75" thickBot="1" x14ac:dyDescent="0.3">
      <c r="A42" s="15">
        <v>40</v>
      </c>
      <c r="B42" s="21" t="s">
        <v>33</v>
      </c>
      <c r="C42" s="22" t="s">
        <v>34</v>
      </c>
      <c r="D42" s="23">
        <f>SUM(D33:D41)</f>
        <v>174800</v>
      </c>
      <c r="E42" s="28">
        <f>SUM(E33:E41)</f>
        <v>100</v>
      </c>
      <c r="F42" s="42">
        <f t="shared" si="0"/>
        <v>7.7606109039247029E-2</v>
      </c>
      <c r="G42" s="24">
        <f>SUM(G33:G41)</f>
        <v>156604182</v>
      </c>
      <c r="H42" s="28">
        <f>SUM(H33:H41)</f>
        <v>99.999999999999986</v>
      </c>
      <c r="I42" s="34">
        <f>G42/D42</f>
        <v>895.90493135011445</v>
      </c>
      <c r="J42" s="42">
        <f t="shared" si="1"/>
        <v>7.4057281164400426E-2</v>
      </c>
    </row>
    <row r="43" spans="1:10" ht="15.75" thickBot="1" x14ac:dyDescent="0.3">
      <c r="A43" s="15">
        <v>41</v>
      </c>
      <c r="B43" s="21" t="s">
        <v>5</v>
      </c>
      <c r="C43" s="45" t="s">
        <v>36</v>
      </c>
      <c r="D43" s="23">
        <f>SUM(D32,D15,D42)</f>
        <v>2252400</v>
      </c>
      <c r="E43" s="28"/>
      <c r="F43" s="42">
        <f>SUM(F3:F14,F16:F31,F33:F41)</f>
        <v>1.0000000000000002</v>
      </c>
      <c r="G43" s="23">
        <f>SUM(G32,G15,G42)</f>
        <v>2114635854</v>
      </c>
      <c r="H43" s="28"/>
      <c r="I43" s="34">
        <f t="shared" si="4"/>
        <v>938.83673148641446</v>
      </c>
      <c r="J43" s="42">
        <f>SUM(J3:J14,J16:J31,J33:J41)</f>
        <v>1.0000000000000002</v>
      </c>
    </row>
    <row r="44" spans="1:10" x14ac:dyDescent="0.25">
      <c r="A44" s="15">
        <v>42</v>
      </c>
    </row>
    <row r="45" spans="1:10" x14ac:dyDescent="0.25">
      <c r="A45" s="15">
        <v>43</v>
      </c>
      <c r="B45" t="s">
        <v>6</v>
      </c>
    </row>
    <row r="46" spans="1:10" x14ac:dyDescent="0.25">
      <c r="C46" s="2"/>
      <c r="D46" s="3"/>
      <c r="E46" s="43"/>
      <c r="F46" s="1"/>
      <c r="G46" s="3"/>
      <c r="H46"/>
      <c r="I46" s="43"/>
      <c r="J46"/>
    </row>
    <row r="47" spans="1:10" x14ac:dyDescent="0.25">
      <c r="C47" s="2"/>
      <c r="D47" s="3"/>
      <c r="E47" s="43"/>
      <c r="F47" s="1"/>
      <c r="G47" s="3"/>
      <c r="H47" s="1"/>
      <c r="I47" s="43"/>
      <c r="J47"/>
    </row>
    <row r="48" spans="1:10" x14ac:dyDescent="0.25">
      <c r="C48" s="2"/>
      <c r="D48" s="3"/>
      <c r="E48" s="43"/>
      <c r="F48" s="1"/>
      <c r="G48" s="3"/>
      <c r="H48" s="1"/>
      <c r="I48" s="43"/>
      <c r="J48"/>
    </row>
    <row r="49" spans="3:10" x14ac:dyDescent="0.25">
      <c r="C49" s="2"/>
      <c r="D49" s="3"/>
      <c r="E49" s="43"/>
      <c r="F49" s="1"/>
      <c r="G49" s="3"/>
      <c r="H49" s="1"/>
      <c r="I49" s="43"/>
      <c r="J49"/>
    </row>
    <row r="50" spans="3:10" x14ac:dyDescent="0.25">
      <c r="C50" s="2"/>
      <c r="D50" s="3"/>
      <c r="E50" s="43"/>
      <c r="F50" s="1"/>
      <c r="G50" s="3"/>
      <c r="H50" s="1"/>
      <c r="I50" s="43"/>
      <c r="J50"/>
    </row>
    <row r="51" spans="3:10" x14ac:dyDescent="0.25">
      <c r="C51" s="2"/>
      <c r="D51" s="3"/>
      <c r="E51" s="43"/>
      <c r="F51" s="1"/>
      <c r="G51" s="3"/>
      <c r="H51" s="1"/>
      <c r="I51" s="43"/>
      <c r="J51"/>
    </row>
    <row r="52" spans="3:10" x14ac:dyDescent="0.25">
      <c r="C52" s="2"/>
      <c r="D52" s="3"/>
      <c r="E52" s="43"/>
      <c r="F52" s="1"/>
      <c r="G52" s="3"/>
      <c r="H52" s="1"/>
      <c r="I52" s="43"/>
      <c r="J52"/>
    </row>
    <row r="53" spans="3:10" x14ac:dyDescent="0.25">
      <c r="C53" s="2"/>
      <c r="D53" s="3"/>
      <c r="E53" s="43"/>
      <c r="F53" s="1"/>
      <c r="G53" s="3"/>
      <c r="H53" s="1"/>
      <c r="I53" s="43"/>
      <c r="J53"/>
    </row>
    <row r="54" spans="3:10" x14ac:dyDescent="0.25">
      <c r="C54" s="2"/>
      <c r="D54" s="3"/>
      <c r="E54" s="43"/>
      <c r="F54" s="1"/>
      <c r="G54" s="3"/>
      <c r="H54" s="1"/>
      <c r="I54" s="43"/>
      <c r="J54"/>
    </row>
    <row r="55" spans="3:10" x14ac:dyDescent="0.25">
      <c r="C55" s="2"/>
      <c r="D55" s="3"/>
      <c r="E55" s="43"/>
      <c r="F55" s="1"/>
      <c r="G55" s="3"/>
      <c r="H55" s="1"/>
      <c r="I55" s="43"/>
      <c r="J55"/>
    </row>
    <row r="56" spans="3:10" x14ac:dyDescent="0.25">
      <c r="C56" s="2"/>
      <c r="D56" s="3"/>
      <c r="E56" s="43"/>
      <c r="F56" s="1"/>
      <c r="G56" s="3"/>
      <c r="H56" s="1"/>
      <c r="I56" s="43"/>
      <c r="J56"/>
    </row>
  </sheetData>
  <autoFilter ref="A2:J2"/>
  <sortState ref="B33:J41">
    <sortCondition descending="1" ref="D33:D41"/>
  </sortState>
  <mergeCells count="2">
    <mergeCell ref="G1:J1"/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2018-08-20T11:45:57Z</dcterms:modified>
</cp:coreProperties>
</file>