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HR\Originals_more_recent\Tabular_data\Info_level_B\Topic_Area\NFAP\"/>
    </mc:Choice>
  </mc:AlternateContent>
  <bookViews>
    <workbookView xWindow="0" yWindow="0" windowWidth="28800" windowHeight="11400"/>
  </bookViews>
  <sheets>
    <sheet name="Sheet1" sheetId="1" r:id="rId1"/>
  </sheets>
  <definedNames>
    <definedName name="_xlnm._FilterDatabase" localSheetId="0" hidden="1">Sheet1!$A$2:$K$2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1" l="1"/>
  <c r="K20" i="1"/>
  <c r="I20" i="1"/>
  <c r="J20" i="1" s="1"/>
  <c r="G20" i="1"/>
  <c r="H20" i="1" s="1"/>
  <c r="F20" i="1"/>
  <c r="E20" i="1"/>
  <c r="E21" i="1" s="1"/>
  <c r="F21" i="1" s="1"/>
  <c r="J18" i="1"/>
  <c r="J16" i="1"/>
  <c r="J15" i="1"/>
  <c r="J13" i="1"/>
  <c r="J11" i="1"/>
  <c r="J10" i="1"/>
  <c r="J8" i="1"/>
  <c r="J6" i="1"/>
  <c r="J5" i="1"/>
  <c r="J4" i="1"/>
  <c r="J3" i="1"/>
  <c r="H18" i="1"/>
  <c r="H16" i="1"/>
  <c r="H15" i="1"/>
  <c r="H13" i="1"/>
  <c r="H12" i="1"/>
  <c r="H11" i="1"/>
  <c r="H10" i="1"/>
  <c r="H8" i="1"/>
  <c r="H6" i="1"/>
  <c r="H5" i="1"/>
  <c r="H4" i="1"/>
  <c r="H3" i="1"/>
  <c r="F18" i="1"/>
  <c r="F16" i="1"/>
  <c r="F15" i="1"/>
  <c r="F13" i="1"/>
  <c r="F12" i="1"/>
  <c r="F11" i="1"/>
  <c r="F10" i="1"/>
  <c r="F8" i="1"/>
  <c r="F6" i="1"/>
  <c r="F5" i="1"/>
  <c r="F4" i="1"/>
  <c r="F3" i="1"/>
  <c r="G17" i="1"/>
  <c r="H17" i="1" s="1"/>
  <c r="I17" i="1"/>
  <c r="J17" i="1" s="1"/>
  <c r="K17" i="1"/>
  <c r="E17" i="1"/>
  <c r="F17" i="1" s="1"/>
  <c r="E14" i="1"/>
  <c r="F14" i="1" s="1"/>
  <c r="G12" i="1"/>
  <c r="G14" i="1" s="1"/>
  <c r="H14" i="1" s="1"/>
  <c r="I12" i="1"/>
  <c r="I14" i="1" s="1"/>
  <c r="J14" i="1" s="1"/>
  <c r="K12" i="1"/>
  <c r="K14" i="1" s="1"/>
  <c r="E12" i="1"/>
  <c r="G7" i="1"/>
  <c r="G9" i="1" s="1"/>
  <c r="H9" i="1" s="1"/>
  <c r="I7" i="1"/>
  <c r="I9" i="1" s="1"/>
  <c r="J9" i="1" s="1"/>
  <c r="K7" i="1"/>
  <c r="K9" i="1" s="1"/>
  <c r="E7" i="1"/>
  <c r="F7" i="1" s="1"/>
  <c r="E9" i="1" l="1"/>
  <c r="F9" i="1" s="1"/>
  <c r="J12" i="1"/>
  <c r="H7" i="1"/>
  <c r="J7" i="1"/>
  <c r="G21" i="1"/>
  <c r="H21" i="1" s="1"/>
  <c r="I21" i="1"/>
  <c r="J21" i="1" s="1"/>
</calcChain>
</file>

<file path=xl/sharedStrings.xml><?xml version="1.0" encoding="utf-8"?>
<sst xmlns="http://schemas.openxmlformats.org/spreadsheetml/2006/main" count="89" uniqueCount="56">
  <si>
    <t>Forest type</t>
  </si>
  <si>
    <t>Forest function</t>
  </si>
  <si>
    <t>Main tree type</t>
  </si>
  <si>
    <t>Stratum ID</t>
  </si>
  <si>
    <t>Common Oak</t>
  </si>
  <si>
    <t>Sessile oak</t>
  </si>
  <si>
    <t>Common beech</t>
  </si>
  <si>
    <t>Other deciduous</t>
  </si>
  <si>
    <t>All types</t>
  </si>
  <si>
    <t>Fir</t>
  </si>
  <si>
    <t>Other coniferous</t>
  </si>
  <si>
    <t>Commercial forests</t>
  </si>
  <si>
    <t>Strictly protected areas</t>
  </si>
  <si>
    <t>Protective forests</t>
  </si>
  <si>
    <t>Out of yield (Maquies &amp; Shrubs)</t>
  </si>
  <si>
    <t>Coniferous</t>
  </si>
  <si>
    <t>Deciduous</t>
  </si>
  <si>
    <t>Table 4.2-4 Forest areas according to the stratification proposal (page 50, 51 of Report)</t>
  </si>
  <si>
    <t xml:space="preserve">Commercial forests are even-aged and uneven-aged, and the purpose of management is to secure forest sustainability through the maintaining a maximum level of environmental, ecological, social, and economic benefits over time. </t>
  </si>
  <si>
    <t>Forests with special purpose are national parks, strict reserves and special reserves (so-called strictly protected areas), where the purpose of management is primarily protection of biodiversity.</t>
  </si>
  <si>
    <t>Protective forests are, among others, maquies and shrubs. Maquies and shrubs are degraded forests, and the purpose of their management is primarily soil protection.</t>
  </si>
  <si>
    <t>Total</t>
  </si>
  <si>
    <t>Total Deciduous Commercial forests</t>
  </si>
  <si>
    <t>Deciduous-Commercial</t>
  </si>
  <si>
    <t>Total Deciduous</t>
  </si>
  <si>
    <t>Commercial &amp; Strictly protected</t>
  </si>
  <si>
    <t>Deciduous, all</t>
  </si>
  <si>
    <t>Total Coniferous Commercial forests</t>
  </si>
  <si>
    <t>Coniferous-Commercial</t>
  </si>
  <si>
    <t>Total Coniferous</t>
  </si>
  <si>
    <t>Coniferous, all</t>
  </si>
  <si>
    <t>Total 'Out of yield' (Maquies &amp; Shrubs)</t>
  </si>
  <si>
    <t>Protective &amp; Strictly protected</t>
  </si>
  <si>
    <t>In pursuit of this values for reporting, MFL includes the following forest stands: high forests, plantations, forest cultures, coppice, maquia and shrub forests.</t>
  </si>
  <si>
    <t>2000
(in tsd ha)</t>
  </si>
  <si>
    <t>end of 2009
(in tsd ha)</t>
  </si>
  <si>
    <t>2016
(in tsd ha)</t>
  </si>
  <si>
    <t>2025
(in tsd ha)</t>
  </si>
  <si>
    <t xml:space="preserve">Definitions: </t>
  </si>
  <si>
    <r>
      <rPr>
        <b/>
        <sz val="11"/>
        <color theme="1"/>
        <rFont val="Calibri"/>
        <family val="2"/>
        <scheme val="minor"/>
      </rPr>
      <t>Page 65:</t>
    </r>
    <r>
      <rPr>
        <sz val="11"/>
        <color theme="1"/>
        <rFont val="Calibri"/>
        <family val="2"/>
        <scheme val="minor"/>
      </rPr>
      <t xml:space="preserve"> According to Regulation (Annex II) in Croatia for category 'Managed forests' definition is as follows: forest land spanning more than 0.1 hectares with trees higher than 2 meters and canopy cover more than 10 percent, or trees able to reach these thresholds.</t>
    </r>
  </si>
  <si>
    <r>
      <t xml:space="preserve">FOREST AREA TOTAL (kha)
</t>
    </r>
    <r>
      <rPr>
        <i/>
        <sz val="11"/>
        <color theme="1"/>
        <rFont val="Calibri"/>
        <family val="2"/>
        <scheme val="minor"/>
      </rPr>
      <t>(Forest Management Area under KP - Kyoto Protocol)</t>
    </r>
  </si>
  <si>
    <t>Source: Report - NATIONAL FORESTRY ACCOUNTING PLAN FOR THE REPUBLIC OF CROATIA, December 2018</t>
  </si>
  <si>
    <t>Definition of area under KP (Kyoto Protocol) Activity Forest management from Croatian greenhouse gas emission report perfectly fits to MFL (Managed Forest Land) area modelled for purpose of FRL (Forest Reference Level) estimation.</t>
  </si>
  <si>
    <r>
      <rPr>
        <b/>
        <sz val="11"/>
        <color theme="1"/>
        <rFont val="Calibri"/>
        <family val="2"/>
        <scheme val="minor"/>
      </rPr>
      <t>Page 46 &amp; 47:</t>
    </r>
    <r>
      <rPr>
        <sz val="11"/>
        <color theme="1"/>
        <rFont val="Calibri"/>
        <family val="2"/>
        <scheme val="minor"/>
      </rPr>
      <t xml:space="preserve"> Forest management primarily depends on the function of the forest. In Croatia, regarding function, there are commercial forests, protective forests, and forests with special purpose.</t>
    </r>
  </si>
  <si>
    <t>Value adding steps:</t>
  </si>
  <si>
    <t>Table formated</t>
  </si>
  <si>
    <t>JRC value adding: 2019-09</t>
  </si>
  <si>
    <t>2000
(in %)</t>
  </si>
  <si>
    <t>end of 2009
(in %)</t>
  </si>
  <si>
    <t>2016
(in %)</t>
  </si>
  <si>
    <t>Deciduous, Coniferous, Out of yield</t>
  </si>
  <si>
    <t>Total 'Strictly protected area'</t>
  </si>
  <si>
    <t>Total 'Strictly protected area' &amp; 'Protective forests'</t>
  </si>
  <si>
    <t>Rows with various Total values added</t>
  </si>
  <si>
    <t>Columns with Percentage values added</t>
  </si>
  <si>
    <t>Table Quality checked: Totals checked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</si>
</sst>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theme="0" tint="-4.9989318521683403E-2"/>
      <name val="Calibri"/>
      <family val="2"/>
      <scheme val="minor"/>
    </font>
    <font>
      <sz val="11"/>
      <color theme="0" tint="-0.249977111117893"/>
      <name val="Calibri"/>
      <family val="2"/>
      <scheme val="minor"/>
    </font>
    <font>
      <b/>
      <sz val="11"/>
      <color theme="0" tint="-0.249977111117893"/>
      <name val="Calibri"/>
      <family val="2"/>
      <scheme val="minor"/>
    </font>
    <font>
      <b/>
      <sz val="14"/>
      <color theme="1"/>
      <name val="Calibri"/>
      <family val="2"/>
      <scheme val="minor"/>
    </font>
    <font>
      <b/>
      <sz val="14"/>
      <color theme="0" tint="-0.249977111117893"/>
      <name val="Calibri"/>
      <family val="2"/>
      <scheme val="minor"/>
    </font>
    <font>
      <i/>
      <sz val="11"/>
      <color theme="1"/>
      <name val="Calibri"/>
      <family val="2"/>
      <scheme val="minor"/>
    </font>
    <font>
      <sz val="11"/>
      <color rgb="FF000000"/>
      <name val="Calibri"/>
      <family val="2"/>
    </font>
    <font>
      <b/>
      <sz val="11"/>
      <color theme="0" tint="-4.9989318521683403E-2"/>
      <name val="Calibri"/>
      <family val="2"/>
      <scheme val="minor"/>
    </font>
    <font>
      <b/>
      <i/>
      <sz val="10"/>
      <color theme="4" tint="-0.249977111117893"/>
      <name val="Calibri"/>
      <family val="2"/>
      <scheme val="minor"/>
    </font>
    <font>
      <b/>
      <i/>
      <sz val="10"/>
      <color theme="0" tint="-0.34998626667073579"/>
      <name val="Calibri"/>
      <family val="2"/>
      <scheme val="minor"/>
    </font>
  </fonts>
  <fills count="3">
    <fill>
      <patternFill patternType="none"/>
    </fill>
    <fill>
      <patternFill patternType="gray125"/>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0" fontId="9" fillId="0" borderId="0" applyNumberFormat="0" applyBorder="0" applyAlignment="0"/>
  </cellStyleXfs>
  <cellXfs count="97">
    <xf numFmtId="0" fontId="0" fillId="0" borderId="0" xfId="0"/>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0" fillId="0" borderId="0" xfId="0" applyAlignment="1">
      <alignment vertical="top"/>
    </xf>
    <xf numFmtId="0" fontId="0" fillId="0" borderId="1" xfId="0" applyBorder="1" applyAlignment="1">
      <alignment vertical="top"/>
    </xf>
    <xf numFmtId="4" fontId="0" fillId="0" borderId="1" xfId="0" applyNumberFormat="1" applyBorder="1" applyAlignment="1">
      <alignment vertical="top"/>
    </xf>
    <xf numFmtId="4" fontId="0" fillId="0" borderId="0" xfId="0" applyNumberFormat="1" applyAlignment="1">
      <alignment vertical="top"/>
    </xf>
    <xf numFmtId="4" fontId="0" fillId="0" borderId="5" xfId="0" applyNumberFormat="1"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4" fontId="0" fillId="0" borderId="15" xfId="0" applyNumberFormat="1" applyBorder="1" applyAlignment="1">
      <alignment vertical="top"/>
    </xf>
    <xf numFmtId="4" fontId="0" fillId="0" borderId="7" xfId="0" applyNumberFormat="1" applyBorder="1" applyAlignment="1">
      <alignment vertical="top"/>
    </xf>
    <xf numFmtId="4" fontId="4" fillId="0" borderId="8" xfId="0" applyNumberFormat="1" applyFont="1" applyBorder="1" applyAlignment="1">
      <alignment vertical="top"/>
    </xf>
    <xf numFmtId="4" fontId="4" fillId="0" borderId="10" xfId="0" applyNumberFormat="1" applyFont="1" applyBorder="1" applyAlignment="1">
      <alignment vertical="top"/>
    </xf>
    <xf numFmtId="0" fontId="6" fillId="0" borderId="12" xfId="0" applyFont="1" applyBorder="1" applyAlignment="1">
      <alignment vertical="top"/>
    </xf>
    <xf numFmtId="0" fontId="6" fillId="0" borderId="13" xfId="0" applyFont="1" applyBorder="1" applyAlignment="1">
      <alignment vertical="top"/>
    </xf>
    <xf numFmtId="4" fontId="6" fillId="0" borderId="14" xfId="0" applyNumberFormat="1" applyFont="1" applyBorder="1" applyAlignment="1">
      <alignment vertical="top"/>
    </xf>
    <xf numFmtId="4" fontId="6" fillId="0" borderId="12" xfId="0" applyNumberFormat="1" applyFont="1" applyBorder="1" applyAlignment="1">
      <alignment vertical="top"/>
    </xf>
    <xf numFmtId="4" fontId="7" fillId="0" borderId="13" xfId="0" applyNumberFormat="1" applyFont="1" applyBorder="1" applyAlignment="1">
      <alignment vertical="top"/>
    </xf>
    <xf numFmtId="0" fontId="0" fillId="0" borderId="14" xfId="0" applyBorder="1" applyAlignment="1">
      <alignment horizontal="center" vertical="top" wrapText="1"/>
    </xf>
    <xf numFmtId="0" fontId="0" fillId="0" borderId="12" xfId="0" applyBorder="1" applyAlignment="1">
      <alignment horizontal="center" vertical="top" wrapText="1"/>
    </xf>
    <xf numFmtId="0" fontId="4" fillId="0" borderId="13" xfId="0" applyFont="1" applyBorder="1" applyAlignment="1">
      <alignment horizontal="center" vertical="top" wrapText="1"/>
    </xf>
    <xf numFmtId="0" fontId="2" fillId="0" borderId="0" xfId="0" applyFont="1" applyAlignment="1">
      <alignment vertical="top"/>
    </xf>
    <xf numFmtId="0" fontId="6" fillId="0" borderId="11" xfId="0" applyFont="1" applyBorder="1" applyAlignment="1">
      <alignment vertical="top" wrapText="1"/>
    </xf>
    <xf numFmtId="0" fontId="9" fillId="0" borderId="0" xfId="2" applyFill="1" applyProtection="1"/>
    <xf numFmtId="165" fontId="0" fillId="0" borderId="15" xfId="1" applyNumberFormat="1" applyFont="1" applyBorder="1" applyAlignment="1">
      <alignment vertical="top"/>
    </xf>
    <xf numFmtId="165" fontId="0" fillId="0" borderId="5" xfId="1" applyNumberFormat="1" applyFont="1" applyBorder="1" applyAlignment="1">
      <alignment vertical="top"/>
    </xf>
    <xf numFmtId="165" fontId="6" fillId="0" borderId="14" xfId="1" applyNumberFormat="1" applyFont="1" applyBorder="1" applyAlignment="1">
      <alignment vertical="top"/>
    </xf>
    <xf numFmtId="0" fontId="0" fillId="0" borderId="16" xfId="0" applyBorder="1" applyAlignment="1">
      <alignment vertical="top"/>
    </xf>
    <xf numFmtId="0" fontId="0" fillId="0" borderId="17" xfId="0" applyBorder="1" applyAlignment="1">
      <alignment vertical="top"/>
    </xf>
    <xf numFmtId="0" fontId="0" fillId="0" borderId="18" xfId="0" applyBorder="1" applyAlignment="1">
      <alignment vertical="top"/>
    </xf>
    <xf numFmtId="4" fontId="0" fillId="0" borderId="19" xfId="0" applyNumberFormat="1" applyBorder="1" applyAlignment="1">
      <alignment vertical="top"/>
    </xf>
    <xf numFmtId="165" fontId="0" fillId="0" borderId="19" xfId="1" applyNumberFormat="1" applyFont="1" applyBorder="1" applyAlignment="1">
      <alignment vertical="top"/>
    </xf>
    <xf numFmtId="4" fontId="0" fillId="0" borderId="17" xfId="0" applyNumberFormat="1" applyBorder="1" applyAlignment="1">
      <alignment vertical="top"/>
    </xf>
    <xf numFmtId="4" fontId="4" fillId="0" borderId="18" xfId="0" applyNumberFormat="1" applyFont="1" applyBorder="1" applyAlignment="1">
      <alignment vertical="top"/>
    </xf>
    <xf numFmtId="0" fontId="2" fillId="0" borderId="11" xfId="0" applyFont="1" applyBorder="1" applyAlignment="1">
      <alignment vertical="top"/>
    </xf>
    <xf numFmtId="0" fontId="2" fillId="0" borderId="12" xfId="0" applyFont="1" applyBorder="1" applyAlignment="1">
      <alignment vertical="top"/>
    </xf>
    <xf numFmtId="0" fontId="2" fillId="0" borderId="13" xfId="0" applyFont="1" applyBorder="1" applyAlignment="1">
      <alignment vertical="top"/>
    </xf>
    <xf numFmtId="4" fontId="2" fillId="0" borderId="14" xfId="0" applyNumberFormat="1" applyFont="1" applyBorder="1" applyAlignment="1">
      <alignment vertical="top"/>
    </xf>
    <xf numFmtId="165" fontId="2" fillId="0" borderId="14" xfId="1" applyNumberFormat="1" applyFont="1" applyBorder="1" applyAlignment="1">
      <alignment vertical="top"/>
    </xf>
    <xf numFmtId="4" fontId="2" fillId="0" borderId="12" xfId="0" applyNumberFormat="1" applyFont="1" applyBorder="1" applyAlignment="1">
      <alignment vertical="top"/>
    </xf>
    <xf numFmtId="4" fontId="5" fillId="0" borderId="13" xfId="0" applyNumberFormat="1" applyFont="1" applyBorder="1" applyAlignment="1">
      <alignment vertical="top"/>
    </xf>
    <xf numFmtId="0" fontId="0" fillId="0" borderId="20" xfId="0" applyBorder="1" applyAlignment="1">
      <alignment vertical="top"/>
    </xf>
    <xf numFmtId="0" fontId="0" fillId="0" borderId="21" xfId="0" applyBorder="1" applyAlignment="1">
      <alignment vertical="top"/>
    </xf>
    <xf numFmtId="0" fontId="0" fillId="0" borderId="22" xfId="0" applyBorder="1" applyAlignment="1">
      <alignment vertical="top"/>
    </xf>
    <xf numFmtId="4" fontId="0" fillId="0" borderId="23" xfId="0" applyNumberFormat="1" applyBorder="1" applyAlignment="1">
      <alignment vertical="top"/>
    </xf>
    <xf numFmtId="165" fontId="0" fillId="0" borderId="23" xfId="1" applyNumberFormat="1" applyFont="1" applyBorder="1" applyAlignment="1">
      <alignment vertical="top"/>
    </xf>
    <xf numFmtId="4" fontId="0" fillId="0" borderId="21" xfId="0" applyNumberFormat="1" applyBorder="1" applyAlignment="1">
      <alignment vertical="top"/>
    </xf>
    <xf numFmtId="4" fontId="4" fillId="0" borderId="22" xfId="0" applyNumberFormat="1" applyFont="1" applyBorder="1" applyAlignment="1">
      <alignment vertical="top"/>
    </xf>
    <xf numFmtId="0" fontId="0" fillId="2" borderId="6" xfId="0" applyFill="1" applyBorder="1" applyAlignment="1">
      <alignment vertical="top"/>
    </xf>
    <xf numFmtId="0" fontId="0" fillId="2" borderId="7" xfId="0" applyFill="1" applyBorder="1" applyAlignment="1">
      <alignment vertical="top"/>
    </xf>
    <xf numFmtId="0" fontId="0" fillId="2" borderId="8" xfId="0" applyFill="1" applyBorder="1" applyAlignment="1">
      <alignment vertical="top"/>
    </xf>
    <xf numFmtId="4" fontId="0" fillId="2" borderId="15" xfId="0" applyNumberFormat="1" applyFill="1" applyBorder="1" applyAlignment="1">
      <alignment vertical="top"/>
    </xf>
    <xf numFmtId="165" fontId="0" fillId="2" borderId="15" xfId="1" applyNumberFormat="1" applyFont="1" applyFill="1" applyBorder="1" applyAlignment="1">
      <alignment vertical="top"/>
    </xf>
    <xf numFmtId="4" fontId="0" fillId="2" borderId="7" xfId="0" applyNumberFormat="1" applyFill="1" applyBorder="1" applyAlignment="1">
      <alignment vertical="top"/>
    </xf>
    <xf numFmtId="0" fontId="0" fillId="2" borderId="16" xfId="0" applyFill="1" applyBorder="1" applyAlignment="1">
      <alignment vertical="top"/>
    </xf>
    <xf numFmtId="0" fontId="0" fillId="2" borderId="17" xfId="0" applyFill="1" applyBorder="1" applyAlignment="1">
      <alignment vertical="top"/>
    </xf>
    <xf numFmtId="0" fontId="0" fillId="2" borderId="18" xfId="0" applyFill="1" applyBorder="1" applyAlignment="1">
      <alignment vertical="top"/>
    </xf>
    <xf numFmtId="4" fontId="0" fillId="2" borderId="19" xfId="0" applyNumberFormat="1" applyFill="1" applyBorder="1" applyAlignment="1">
      <alignment vertical="top"/>
    </xf>
    <xf numFmtId="165" fontId="0" fillId="2" borderId="19" xfId="1" applyNumberFormat="1" applyFont="1" applyFill="1" applyBorder="1" applyAlignment="1">
      <alignment vertical="top"/>
    </xf>
    <xf numFmtId="4" fontId="0" fillId="2" borderId="17" xfId="0" applyNumberFormat="1" applyFill="1" applyBorder="1" applyAlignment="1">
      <alignment vertical="top"/>
    </xf>
    <xf numFmtId="0" fontId="2" fillId="2" borderId="11" xfId="0" applyFont="1" applyFill="1" applyBorder="1" applyAlignment="1">
      <alignment vertical="top"/>
    </xf>
    <xf numFmtId="0" fontId="2" fillId="2" borderId="12" xfId="0" applyFont="1" applyFill="1" applyBorder="1" applyAlignment="1">
      <alignment vertical="top"/>
    </xf>
    <xf numFmtId="0" fontId="0" fillId="2" borderId="13" xfId="0" applyFill="1" applyBorder="1" applyAlignment="1">
      <alignment vertical="top"/>
    </xf>
    <xf numFmtId="4" fontId="2" fillId="2" borderId="14" xfId="0" applyNumberFormat="1" applyFont="1" applyFill="1" applyBorder="1" applyAlignment="1">
      <alignment vertical="top"/>
    </xf>
    <xf numFmtId="165" fontId="2" fillId="2" borderId="14" xfId="1" applyNumberFormat="1" applyFont="1" applyFill="1" applyBorder="1" applyAlignment="1">
      <alignment vertical="top"/>
    </xf>
    <xf numFmtId="4" fontId="2" fillId="2" borderId="12" xfId="0" applyNumberFormat="1" applyFont="1" applyFill="1" applyBorder="1" applyAlignment="1">
      <alignment vertical="top"/>
    </xf>
    <xf numFmtId="0" fontId="0" fillId="2" borderId="20" xfId="0" applyFill="1" applyBorder="1" applyAlignment="1">
      <alignment vertical="top"/>
    </xf>
    <xf numFmtId="0" fontId="0" fillId="2" borderId="21" xfId="0" applyFill="1" applyBorder="1" applyAlignment="1">
      <alignment vertical="top"/>
    </xf>
    <xf numFmtId="0" fontId="0" fillId="2" borderId="22" xfId="0" applyFill="1" applyBorder="1" applyAlignment="1">
      <alignment vertical="top"/>
    </xf>
    <xf numFmtId="4" fontId="0" fillId="2" borderId="23" xfId="0" applyNumberFormat="1" applyFill="1" applyBorder="1" applyAlignment="1">
      <alignment vertical="top"/>
    </xf>
    <xf numFmtId="165" fontId="0" fillId="2" borderId="23" xfId="1" applyNumberFormat="1" applyFont="1" applyFill="1" applyBorder="1" applyAlignment="1">
      <alignment vertical="top"/>
    </xf>
    <xf numFmtId="4" fontId="0" fillId="2" borderId="21" xfId="0" applyNumberFormat="1" applyFill="1" applyBorder="1" applyAlignment="1">
      <alignment vertical="top"/>
    </xf>
    <xf numFmtId="0" fontId="2" fillId="2" borderId="13" xfId="0" applyFont="1" applyFill="1" applyBorder="1" applyAlignment="1">
      <alignment vertical="top"/>
    </xf>
    <xf numFmtId="4" fontId="3" fillId="2" borderId="8" xfId="0" applyNumberFormat="1" applyFont="1" applyFill="1" applyBorder="1" applyAlignment="1">
      <alignment vertical="top"/>
    </xf>
    <xf numFmtId="4" fontId="3" fillId="2" borderId="18" xfId="0" applyNumberFormat="1" applyFont="1" applyFill="1" applyBorder="1" applyAlignment="1">
      <alignment vertical="top"/>
    </xf>
    <xf numFmtId="4" fontId="10" fillId="2" borderId="13" xfId="0" applyNumberFormat="1" applyFont="1" applyFill="1" applyBorder="1" applyAlignment="1">
      <alignment vertical="top"/>
    </xf>
    <xf numFmtId="4" fontId="3" fillId="2" borderId="22" xfId="0" applyNumberFormat="1" applyFont="1" applyFill="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0" fontId="11" fillId="0" borderId="13" xfId="0" applyFont="1" applyBorder="1" applyAlignment="1">
      <alignment vertical="top"/>
    </xf>
    <xf numFmtId="4" fontId="11" fillId="0" borderId="14" xfId="0" applyNumberFormat="1" applyFont="1" applyBorder="1" applyAlignment="1">
      <alignment vertical="top"/>
    </xf>
    <xf numFmtId="165" fontId="11" fillId="0" borderId="14" xfId="1" applyNumberFormat="1" applyFont="1" applyBorder="1" applyAlignment="1">
      <alignment vertical="top"/>
    </xf>
    <xf numFmtId="0" fontId="6" fillId="0" borderId="0" xfId="0" applyFont="1" applyBorder="1" applyAlignment="1">
      <alignment vertical="top" wrapText="1"/>
    </xf>
    <xf numFmtId="0" fontId="6" fillId="0" borderId="0" xfId="0" applyFont="1" applyBorder="1" applyAlignment="1">
      <alignment vertical="top"/>
    </xf>
    <xf numFmtId="4" fontId="6" fillId="0" borderId="0" xfId="0" applyNumberFormat="1" applyFont="1" applyBorder="1" applyAlignment="1">
      <alignment vertical="top"/>
    </xf>
    <xf numFmtId="165" fontId="6" fillId="0" borderId="0" xfId="1" applyNumberFormat="1" applyFont="1" applyBorder="1" applyAlignment="1">
      <alignment vertical="top"/>
    </xf>
    <xf numFmtId="4" fontId="7" fillId="0" borderId="0" xfId="0" applyNumberFormat="1" applyFont="1" applyBorder="1" applyAlignment="1">
      <alignment vertical="top"/>
    </xf>
    <xf numFmtId="4" fontId="12" fillId="0" borderId="13" xfId="0" applyNumberFormat="1" applyFont="1" applyBorder="1" applyAlignment="1">
      <alignment vertical="top"/>
    </xf>
    <xf numFmtId="4" fontId="12" fillId="0" borderId="4" xfId="0" applyNumberFormat="1" applyFont="1" applyBorder="1" applyAlignment="1">
      <alignment vertical="top"/>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abSelected="1" workbookViewId="0">
      <selection sqref="A1:K1"/>
    </sheetView>
  </sheetViews>
  <sheetFormatPr defaultRowHeight="15" x14ac:dyDescent="0.25"/>
  <cols>
    <col min="1" max="1" width="57.7109375" style="4" bestFit="1" customWidth="1"/>
    <col min="2" max="2" width="34" style="4" customWidth="1"/>
    <col min="3" max="3" width="23.85546875" style="4" customWidth="1"/>
    <col min="4" max="4" width="11.7109375" style="4" customWidth="1"/>
    <col min="5" max="11" width="16.7109375" style="4" customWidth="1"/>
    <col min="12" max="16384" width="9.140625" style="4"/>
  </cols>
  <sheetData>
    <row r="1" spans="1:11" ht="15.75" thickBot="1" x14ac:dyDescent="0.3">
      <c r="A1" s="1" t="s">
        <v>17</v>
      </c>
      <c r="B1" s="2"/>
      <c r="C1" s="2"/>
      <c r="D1" s="2"/>
      <c r="E1" s="2"/>
      <c r="F1" s="2"/>
      <c r="G1" s="2"/>
      <c r="H1" s="2"/>
      <c r="I1" s="2"/>
      <c r="J1" s="2"/>
      <c r="K1" s="3"/>
    </row>
    <row r="2" spans="1:11" ht="30.75" customHeight="1" thickBot="1" x14ac:dyDescent="0.3">
      <c r="A2" s="14" t="s">
        <v>0</v>
      </c>
      <c r="B2" s="15" t="s">
        <v>1</v>
      </c>
      <c r="C2" s="15" t="s">
        <v>2</v>
      </c>
      <c r="D2" s="16" t="s">
        <v>3</v>
      </c>
      <c r="E2" s="26" t="s">
        <v>34</v>
      </c>
      <c r="F2" s="26" t="s">
        <v>47</v>
      </c>
      <c r="G2" s="27" t="s">
        <v>35</v>
      </c>
      <c r="H2" s="27" t="s">
        <v>48</v>
      </c>
      <c r="I2" s="27" t="s">
        <v>36</v>
      </c>
      <c r="J2" s="27" t="s">
        <v>49</v>
      </c>
      <c r="K2" s="28" t="s">
        <v>37</v>
      </c>
    </row>
    <row r="3" spans="1:11" x14ac:dyDescent="0.25">
      <c r="A3" s="9" t="s">
        <v>16</v>
      </c>
      <c r="B3" s="10" t="s">
        <v>11</v>
      </c>
      <c r="C3" s="10" t="s">
        <v>4</v>
      </c>
      <c r="D3" s="11">
        <v>1</v>
      </c>
      <c r="E3" s="17">
        <v>215.98</v>
      </c>
      <c r="F3" s="32">
        <f>E3/E$18</f>
        <v>9.3284210617244484E-2</v>
      </c>
      <c r="G3" s="18">
        <v>220.69</v>
      </c>
      <c r="H3" s="32">
        <f>G3/G$18</f>
        <v>9.5456216613681102E-2</v>
      </c>
      <c r="I3" s="18">
        <v>223.94</v>
      </c>
      <c r="J3" s="32">
        <f>I3/I$18</f>
        <v>9.6900516220040409E-2</v>
      </c>
      <c r="K3" s="19">
        <v>223.94</v>
      </c>
    </row>
    <row r="4" spans="1:11" x14ac:dyDescent="0.25">
      <c r="A4" s="12" t="s">
        <v>16</v>
      </c>
      <c r="B4" s="5" t="s">
        <v>11</v>
      </c>
      <c r="C4" s="5" t="s">
        <v>5</v>
      </c>
      <c r="D4" s="13">
        <v>2</v>
      </c>
      <c r="E4" s="8">
        <v>186.49</v>
      </c>
      <c r="F4" s="33">
        <f>E4/E$18</f>
        <v>8.0547145282016508E-2</v>
      </c>
      <c r="G4" s="6">
        <v>193.18</v>
      </c>
      <c r="H4" s="33">
        <f>G4/G$18</f>
        <v>8.3557170354030152E-2</v>
      </c>
      <c r="I4" s="6">
        <v>197.37</v>
      </c>
      <c r="J4" s="33">
        <f>I4/I$18</f>
        <v>8.5403478102837257E-2</v>
      </c>
      <c r="K4" s="20">
        <v>197.37</v>
      </c>
    </row>
    <row r="5" spans="1:11" x14ac:dyDescent="0.25">
      <c r="A5" s="12" t="s">
        <v>16</v>
      </c>
      <c r="B5" s="5" t="s">
        <v>11</v>
      </c>
      <c r="C5" s="5" t="s">
        <v>6</v>
      </c>
      <c r="D5" s="13">
        <v>3</v>
      </c>
      <c r="E5" s="8">
        <v>656.02</v>
      </c>
      <c r="F5" s="33">
        <f>E5/E$18</f>
        <v>0.28334247545663827</v>
      </c>
      <c r="G5" s="6">
        <v>678.44</v>
      </c>
      <c r="H5" s="33">
        <f>G5/G$18</f>
        <v>0.29344925279525946</v>
      </c>
      <c r="I5" s="6">
        <v>695.54</v>
      </c>
      <c r="J5" s="33">
        <f>I5/I$18</f>
        <v>0.30096537041925026</v>
      </c>
      <c r="K5" s="20">
        <v>695.54</v>
      </c>
    </row>
    <row r="6" spans="1:11" ht="15.75" thickBot="1" x14ac:dyDescent="0.3">
      <c r="A6" s="35" t="s">
        <v>16</v>
      </c>
      <c r="B6" s="36" t="s">
        <v>11</v>
      </c>
      <c r="C6" s="36" t="s">
        <v>7</v>
      </c>
      <c r="D6" s="37">
        <v>4</v>
      </c>
      <c r="E6" s="38">
        <v>580.78</v>
      </c>
      <c r="F6" s="39">
        <f>E6/E$18</f>
        <v>0.25084546644264866</v>
      </c>
      <c r="G6" s="40">
        <v>537.26</v>
      </c>
      <c r="H6" s="39">
        <f>G6/G$18</f>
        <v>0.23238391833733429</v>
      </c>
      <c r="I6" s="40">
        <v>456.25</v>
      </c>
      <c r="J6" s="39">
        <f>I6/I$18</f>
        <v>0.19742279416537215</v>
      </c>
      <c r="K6" s="41">
        <v>456.25</v>
      </c>
    </row>
    <row r="7" spans="1:11" ht="15.75" thickBot="1" x14ac:dyDescent="0.3">
      <c r="A7" s="42" t="s">
        <v>22</v>
      </c>
      <c r="B7" s="43" t="s">
        <v>11</v>
      </c>
      <c r="C7" s="43" t="s">
        <v>23</v>
      </c>
      <c r="D7" s="16" t="s">
        <v>21</v>
      </c>
      <c r="E7" s="45">
        <f>SUM(E3:E6)</f>
        <v>1639.27</v>
      </c>
      <c r="F7" s="46">
        <f>E7/E$18</f>
        <v>0.70801929779854789</v>
      </c>
      <c r="G7" s="47">
        <f t="shared" ref="G7:K7" si="0">SUM(G3:G6)</f>
        <v>1629.57</v>
      </c>
      <c r="H7" s="46">
        <f>G7/G$18</f>
        <v>0.70484655810030494</v>
      </c>
      <c r="I7" s="47">
        <f t="shared" si="0"/>
        <v>1573.1</v>
      </c>
      <c r="J7" s="46">
        <f>I7/I$18</f>
        <v>0.68069215890750001</v>
      </c>
      <c r="K7" s="48">
        <f t="shared" si="0"/>
        <v>1573.1</v>
      </c>
    </row>
    <row r="8" spans="1:11" ht="15.75" thickBot="1" x14ac:dyDescent="0.3">
      <c r="A8" s="49" t="s">
        <v>16</v>
      </c>
      <c r="B8" s="50" t="s">
        <v>12</v>
      </c>
      <c r="C8" s="50" t="s">
        <v>8</v>
      </c>
      <c r="D8" s="51">
        <v>5</v>
      </c>
      <c r="E8" s="52">
        <v>36.03</v>
      </c>
      <c r="F8" s="53">
        <f>E8/E$18</f>
        <v>1.5561765480782105E-2</v>
      </c>
      <c r="G8" s="54">
        <v>44.91</v>
      </c>
      <c r="H8" s="53">
        <f>G8/G$18</f>
        <v>1.942516057873224E-2</v>
      </c>
      <c r="I8" s="54">
        <v>44.91</v>
      </c>
      <c r="J8" s="53">
        <f>I8/I$18</f>
        <v>1.9432893558283534E-2</v>
      </c>
      <c r="K8" s="55">
        <v>44.91</v>
      </c>
    </row>
    <row r="9" spans="1:11" ht="15.75" thickBot="1" x14ac:dyDescent="0.3">
      <c r="A9" s="42" t="s">
        <v>24</v>
      </c>
      <c r="B9" s="43" t="s">
        <v>25</v>
      </c>
      <c r="C9" s="43" t="s">
        <v>26</v>
      </c>
      <c r="D9" s="44" t="s">
        <v>21</v>
      </c>
      <c r="E9" s="45">
        <f>SUM(E7:E8)</f>
        <v>1675.3</v>
      </c>
      <c r="F9" s="46">
        <f>E9/E$18</f>
        <v>0.72358106327933003</v>
      </c>
      <c r="G9" s="47">
        <f t="shared" ref="G9:K9" si="1">SUM(G7:G8)</f>
        <v>1674.48</v>
      </c>
      <c r="H9" s="46">
        <f>G9/G$18</f>
        <v>0.72427171867903728</v>
      </c>
      <c r="I9" s="47">
        <f t="shared" si="1"/>
        <v>1618.01</v>
      </c>
      <c r="J9" s="46">
        <f>I9/I$18</f>
        <v>0.7001250524657836</v>
      </c>
      <c r="K9" s="48">
        <f t="shared" si="1"/>
        <v>1618.01</v>
      </c>
    </row>
    <row r="10" spans="1:11" x14ac:dyDescent="0.25">
      <c r="A10" s="56" t="s">
        <v>15</v>
      </c>
      <c r="B10" s="57" t="s">
        <v>11</v>
      </c>
      <c r="C10" s="57" t="s">
        <v>9</v>
      </c>
      <c r="D10" s="58">
        <v>6</v>
      </c>
      <c r="E10" s="59">
        <v>88.56</v>
      </c>
      <c r="F10" s="60">
        <f>E10/E$18</f>
        <v>3.8250068026035616E-2</v>
      </c>
      <c r="G10" s="61">
        <v>90.71</v>
      </c>
      <c r="H10" s="60">
        <f>G10/G$18</f>
        <v>3.9235277579532428E-2</v>
      </c>
      <c r="I10" s="61">
        <v>94.19</v>
      </c>
      <c r="J10" s="60">
        <f>I10/I$18</f>
        <v>4.0756718865614029E-2</v>
      </c>
      <c r="K10" s="81">
        <v>94.19</v>
      </c>
    </row>
    <row r="11" spans="1:11" ht="15.75" thickBot="1" x14ac:dyDescent="0.3">
      <c r="A11" s="62" t="s">
        <v>15</v>
      </c>
      <c r="B11" s="63" t="s">
        <v>11</v>
      </c>
      <c r="C11" s="63" t="s">
        <v>10</v>
      </c>
      <c r="D11" s="64">
        <v>7</v>
      </c>
      <c r="E11" s="65">
        <v>100.71</v>
      </c>
      <c r="F11" s="66">
        <f>E11/E$18</f>
        <v>4.3497790773510014E-2</v>
      </c>
      <c r="G11" s="67">
        <v>99.06</v>
      </c>
      <c r="H11" s="66">
        <f>G11/G$18</f>
        <v>4.2846947382080065E-2</v>
      </c>
      <c r="I11" s="67">
        <v>104.12</v>
      </c>
      <c r="J11" s="66">
        <f>I11/I$18</f>
        <v>4.5053504281640649E-2</v>
      </c>
      <c r="K11" s="82">
        <v>104.12</v>
      </c>
    </row>
    <row r="12" spans="1:11" ht="15.75" thickBot="1" x14ac:dyDescent="0.3">
      <c r="A12" s="68" t="s">
        <v>27</v>
      </c>
      <c r="B12" s="69" t="s">
        <v>11</v>
      </c>
      <c r="C12" s="69" t="s">
        <v>28</v>
      </c>
      <c r="D12" s="70" t="s">
        <v>21</v>
      </c>
      <c r="E12" s="71">
        <f>SUM(E10:E11)</f>
        <v>189.26999999999998</v>
      </c>
      <c r="F12" s="72">
        <f>E12/E$18</f>
        <v>8.1747858799545617E-2</v>
      </c>
      <c r="G12" s="73">
        <f t="shared" ref="G12:K12" si="2">SUM(G10:G11)</f>
        <v>189.76999999999998</v>
      </c>
      <c r="H12" s="72">
        <f>G12/G$18</f>
        <v>8.2082224961612493E-2</v>
      </c>
      <c r="I12" s="73">
        <f t="shared" si="2"/>
        <v>198.31</v>
      </c>
      <c r="J12" s="72">
        <f>I12/I$18</f>
        <v>8.5810223147254686E-2</v>
      </c>
      <c r="K12" s="83">
        <f t="shared" si="2"/>
        <v>198.31</v>
      </c>
    </row>
    <row r="13" spans="1:11" ht="15.75" thickBot="1" x14ac:dyDescent="0.3">
      <c r="A13" s="74" t="s">
        <v>15</v>
      </c>
      <c r="B13" s="75" t="s">
        <v>12</v>
      </c>
      <c r="C13" s="75" t="s">
        <v>8</v>
      </c>
      <c r="D13" s="76">
        <v>8</v>
      </c>
      <c r="E13" s="77">
        <v>10.93</v>
      </c>
      <c r="F13" s="78">
        <f>E13/E$18</f>
        <v>4.7207909160407553E-3</v>
      </c>
      <c r="G13" s="79">
        <v>9.98</v>
      </c>
      <c r="H13" s="78">
        <f>G13/G$18</f>
        <v>4.3167023508293868E-3</v>
      </c>
      <c r="I13" s="79">
        <v>9.98</v>
      </c>
      <c r="J13" s="78">
        <f>I13/I$18</f>
        <v>4.3184207907296743E-3</v>
      </c>
      <c r="K13" s="84">
        <v>9.98</v>
      </c>
    </row>
    <row r="14" spans="1:11" ht="15.75" thickBot="1" x14ac:dyDescent="0.3">
      <c r="A14" s="68" t="s">
        <v>29</v>
      </c>
      <c r="B14" s="69" t="s">
        <v>25</v>
      </c>
      <c r="C14" s="69" t="s">
        <v>30</v>
      </c>
      <c r="D14" s="80" t="s">
        <v>21</v>
      </c>
      <c r="E14" s="71">
        <f>SUM(E12:E13)</f>
        <v>200.2</v>
      </c>
      <c r="F14" s="72">
        <f>E14/E$18</f>
        <v>8.6468649715586376E-2</v>
      </c>
      <c r="G14" s="73">
        <f t="shared" ref="G14" si="3">SUM(G12:G13)</f>
        <v>199.74999999999997</v>
      </c>
      <c r="H14" s="72">
        <f>G14/G$18</f>
        <v>8.6398927312441878E-2</v>
      </c>
      <c r="I14" s="73">
        <f t="shared" ref="I14" si="4">SUM(I12:I13)</f>
        <v>208.29</v>
      </c>
      <c r="J14" s="72">
        <f>I14/I$18</f>
        <v>9.0128643937984351E-2</v>
      </c>
      <c r="K14" s="83">
        <f t="shared" ref="K14" si="5">SUM(K12:K13)</f>
        <v>208.29</v>
      </c>
    </row>
    <row r="15" spans="1:11" x14ac:dyDescent="0.25">
      <c r="A15" s="9" t="s">
        <v>14</v>
      </c>
      <c r="B15" s="10" t="s">
        <v>13</v>
      </c>
      <c r="C15" s="10" t="s">
        <v>8</v>
      </c>
      <c r="D15" s="11">
        <v>9</v>
      </c>
      <c r="E15" s="17">
        <v>430.36</v>
      </c>
      <c r="F15" s="32">
        <f>E15/E$18</f>
        <v>0.18587736309490388</v>
      </c>
      <c r="G15" s="18">
        <v>428.3</v>
      </c>
      <c r="H15" s="32">
        <f>G15/G$18</f>
        <v>0.18525487142888039</v>
      </c>
      <c r="I15" s="18">
        <v>474.27</v>
      </c>
      <c r="J15" s="32">
        <f>I15/I$18</f>
        <v>0.20522018320835295</v>
      </c>
      <c r="K15" s="19">
        <v>474.27</v>
      </c>
    </row>
    <row r="16" spans="1:11" ht="15.75" thickBot="1" x14ac:dyDescent="0.3">
      <c r="A16" s="35" t="s">
        <v>14</v>
      </c>
      <c r="B16" s="36" t="s">
        <v>12</v>
      </c>
      <c r="C16" s="36" t="s">
        <v>8</v>
      </c>
      <c r="D16" s="37">
        <v>10</v>
      </c>
      <c r="E16" s="38">
        <v>9.42</v>
      </c>
      <c r="F16" s="39">
        <f>E16/E$18</f>
        <v>4.0686047968073111E-3</v>
      </c>
      <c r="G16" s="40">
        <v>9.42</v>
      </c>
      <c r="H16" s="39">
        <f>G16/G$18</f>
        <v>4.0744825796405638E-3</v>
      </c>
      <c r="I16" s="40">
        <v>10.46</v>
      </c>
      <c r="J16" s="39">
        <f>I16/I$18</f>
        <v>4.5261203878789978E-3</v>
      </c>
      <c r="K16" s="41">
        <v>10.46</v>
      </c>
    </row>
    <row r="17" spans="1:11" ht="15.75" thickBot="1" x14ac:dyDescent="0.3">
      <c r="A17" s="42" t="s">
        <v>31</v>
      </c>
      <c r="B17" s="43" t="s">
        <v>32</v>
      </c>
      <c r="C17" s="43" t="s">
        <v>8</v>
      </c>
      <c r="D17" s="44" t="s">
        <v>21</v>
      </c>
      <c r="E17" s="45">
        <f>SUM(E15:E16)</f>
        <v>439.78000000000003</v>
      </c>
      <c r="F17" s="46">
        <f>E17/E$18</f>
        <v>0.1899459678917112</v>
      </c>
      <c r="G17" s="47">
        <f t="shared" ref="G17:K17" si="6">SUM(G15:G16)</f>
        <v>437.72</v>
      </c>
      <c r="H17" s="46">
        <f>G17/G$18</f>
        <v>0.18932935400852097</v>
      </c>
      <c r="I17" s="47">
        <f t="shared" si="6"/>
        <v>484.72999999999996</v>
      </c>
      <c r="J17" s="46">
        <f>I17/I$18</f>
        <v>0.20974630359623195</v>
      </c>
      <c r="K17" s="48">
        <f t="shared" si="6"/>
        <v>484.72999999999996</v>
      </c>
    </row>
    <row r="18" spans="1:11" ht="34.5" thickBot="1" x14ac:dyDescent="0.3">
      <c r="A18" s="30" t="s">
        <v>40</v>
      </c>
      <c r="B18" s="21" t="s">
        <v>21</v>
      </c>
      <c r="C18" s="21" t="s">
        <v>21</v>
      </c>
      <c r="D18" s="22" t="s">
        <v>21</v>
      </c>
      <c r="E18" s="23">
        <v>2315.29</v>
      </c>
      <c r="F18" s="34">
        <f>E18/E$18</f>
        <v>1</v>
      </c>
      <c r="G18" s="24">
        <v>2311.9499999999998</v>
      </c>
      <c r="H18" s="34">
        <f>G18/G$18</f>
        <v>1</v>
      </c>
      <c r="I18" s="24">
        <v>2311.0300000000002</v>
      </c>
      <c r="J18" s="34">
        <f>I18/I$18</f>
        <v>1</v>
      </c>
      <c r="K18" s="25">
        <v>2311.0300000000002</v>
      </c>
    </row>
    <row r="19" spans="1:11" ht="19.5" thickBot="1" x14ac:dyDescent="0.3">
      <c r="A19" s="90"/>
      <c r="B19" s="91"/>
      <c r="C19" s="91"/>
      <c r="D19" s="91"/>
      <c r="E19" s="92"/>
      <c r="F19" s="93"/>
      <c r="G19" s="92"/>
      <c r="H19" s="93"/>
      <c r="I19" s="92"/>
      <c r="J19" s="93"/>
      <c r="K19" s="94"/>
    </row>
    <row r="20" spans="1:11" ht="15.75" thickBot="1" x14ac:dyDescent="0.3">
      <c r="A20" s="85" t="s">
        <v>51</v>
      </c>
      <c r="B20" s="86" t="s">
        <v>50</v>
      </c>
      <c r="C20" s="86" t="s">
        <v>8</v>
      </c>
      <c r="D20" s="87" t="s">
        <v>21</v>
      </c>
      <c r="E20" s="88">
        <f>SUM(E8,E13,E16)</f>
        <v>56.38</v>
      </c>
      <c r="F20" s="89">
        <f>E20/E$18</f>
        <v>2.4351161193630174E-2</v>
      </c>
      <c r="G20" s="88">
        <f>SUM(G8,G13,G16)</f>
        <v>64.31</v>
      </c>
      <c r="H20" s="89">
        <f>G20/G$18</f>
        <v>2.781634550920219E-2</v>
      </c>
      <c r="I20" s="88">
        <f>SUM(I8,I13,I16)</f>
        <v>65.349999999999994</v>
      </c>
      <c r="J20" s="89">
        <f>I20/I$18</f>
        <v>2.8277434736892204E-2</v>
      </c>
      <c r="K20" s="95">
        <f>SUM(K8,K13,K16)</f>
        <v>65.349999999999994</v>
      </c>
    </row>
    <row r="21" spans="1:11" ht="15.75" thickBot="1" x14ac:dyDescent="0.3">
      <c r="A21" s="85" t="s">
        <v>52</v>
      </c>
      <c r="B21" s="86" t="s">
        <v>50</v>
      </c>
      <c r="C21" s="86" t="s">
        <v>8</v>
      </c>
      <c r="D21" s="87" t="s">
        <v>21</v>
      </c>
      <c r="E21" s="88">
        <f>SUM(E15,E20)</f>
        <v>486.74</v>
      </c>
      <c r="F21" s="89">
        <f>E21/E$18</f>
        <v>0.21022852428853406</v>
      </c>
      <c r="G21" s="88">
        <f>SUM(G15,G20)</f>
        <v>492.61</v>
      </c>
      <c r="H21" s="89">
        <f>G21/G$18</f>
        <v>0.21307121693808259</v>
      </c>
      <c r="I21" s="88">
        <f>SUM(I15,I20)</f>
        <v>539.62</v>
      </c>
      <c r="J21" s="89">
        <f>I21/I$18</f>
        <v>0.23349761794524518</v>
      </c>
      <c r="K21" s="96">
        <f>SUM(K15,K20)</f>
        <v>539.62</v>
      </c>
    </row>
    <row r="22" spans="1:11" x14ac:dyDescent="0.25">
      <c r="E22" s="7"/>
      <c r="F22" s="7"/>
      <c r="G22" s="7"/>
      <c r="H22" s="7"/>
      <c r="I22" s="7"/>
      <c r="J22" s="7"/>
      <c r="K22" s="7"/>
    </row>
    <row r="23" spans="1:11" x14ac:dyDescent="0.25">
      <c r="A23" s="4" t="s">
        <v>41</v>
      </c>
    </row>
    <row r="25" spans="1:11" x14ac:dyDescent="0.25">
      <c r="A25" s="29" t="s">
        <v>38</v>
      </c>
    </row>
    <row r="26" spans="1:11" x14ac:dyDescent="0.25">
      <c r="A26" s="4" t="s">
        <v>39</v>
      </c>
    </row>
    <row r="27" spans="1:11" x14ac:dyDescent="0.25">
      <c r="A27" s="4" t="s">
        <v>33</v>
      </c>
    </row>
    <row r="29" spans="1:11" x14ac:dyDescent="0.25">
      <c r="A29" s="4" t="s">
        <v>42</v>
      </c>
    </row>
    <row r="31" spans="1:11" x14ac:dyDescent="0.25">
      <c r="A31" s="4" t="s">
        <v>43</v>
      </c>
    </row>
    <row r="32" spans="1:11" x14ac:dyDescent="0.25">
      <c r="A32" s="4" t="s">
        <v>18</v>
      </c>
    </row>
    <row r="33" spans="1:1" x14ac:dyDescent="0.25">
      <c r="A33" s="4" t="s">
        <v>20</v>
      </c>
    </row>
    <row r="34" spans="1:1" x14ac:dyDescent="0.25">
      <c r="A34" s="4" t="s">
        <v>19</v>
      </c>
    </row>
    <row r="36" spans="1:1" x14ac:dyDescent="0.25">
      <c r="A36" s="31" t="s">
        <v>44</v>
      </c>
    </row>
    <row r="37" spans="1:1" x14ac:dyDescent="0.25">
      <c r="A37" s="31" t="s">
        <v>54</v>
      </c>
    </row>
    <row r="38" spans="1:1" x14ac:dyDescent="0.25">
      <c r="A38" s="31" t="s">
        <v>53</v>
      </c>
    </row>
    <row r="39" spans="1:1" x14ac:dyDescent="0.25">
      <c r="A39" s="31" t="s">
        <v>45</v>
      </c>
    </row>
    <row r="40" spans="1:1" x14ac:dyDescent="0.25">
      <c r="A40" s="31" t="s">
        <v>55</v>
      </c>
    </row>
    <row r="41" spans="1:1" x14ac:dyDescent="0.25">
      <c r="A41"/>
    </row>
    <row r="42" spans="1:1" x14ac:dyDescent="0.25">
      <c r="A42" s="31" t="s">
        <v>46</v>
      </c>
    </row>
  </sheetData>
  <autoFilter ref="A2:K2"/>
  <mergeCells count="1">
    <mergeCell ref="A1:K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IES - JRC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2019-09-17T06:55:13Z</dcterms:created>
  <dcterms:modified xsi:type="dcterms:W3CDTF">2019-09-17T09:25:21Z</dcterms:modified>
</cp:coreProperties>
</file>