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B\Topic_Fellings\Statistical_Office\"/>
    </mc:Choice>
  </mc:AlternateContent>
  <bookViews>
    <workbookView xWindow="0" yWindow="0" windowWidth="28800" windowHeight="11700"/>
  </bookViews>
  <sheets>
    <sheet name="ES340E16" sheetId="2" r:id="rId1"/>
  </sheets>
  <calcPr calcId="162913" iterateDelta="1E-4"/>
</workbook>
</file>

<file path=xl/calcChain.xml><?xml version="1.0" encoding="utf-8"?>
<calcChain xmlns="http://schemas.openxmlformats.org/spreadsheetml/2006/main">
  <c r="N8" i="2" l="1"/>
  <c r="P12" i="2"/>
  <c r="L12" i="2"/>
  <c r="L8" i="2"/>
  <c r="L13" i="2" s="1"/>
  <c r="D12" i="2"/>
  <c r="D8" i="2"/>
  <c r="B12" i="2"/>
  <c r="B8" i="2"/>
  <c r="B13" i="2" s="1"/>
  <c r="N12" i="2"/>
  <c r="J12" i="2"/>
  <c r="H12" i="2"/>
  <c r="F12" i="2"/>
  <c r="R11" i="2"/>
  <c r="R10" i="2"/>
  <c r="R9" i="2"/>
  <c r="R7" i="2"/>
  <c r="R6" i="2"/>
  <c r="R5" i="2"/>
  <c r="R4" i="2"/>
  <c r="P8" i="2"/>
  <c r="J8" i="2"/>
  <c r="H8" i="2"/>
  <c r="F8" i="2"/>
  <c r="D13" i="2" l="1"/>
  <c r="R8" i="2"/>
  <c r="R12" i="2"/>
  <c r="C6" i="2"/>
  <c r="C7" i="2"/>
  <c r="C11" i="2"/>
  <c r="C10" i="2"/>
  <c r="C9" i="2"/>
  <c r="C5" i="2"/>
  <c r="C12" i="2" l="1"/>
  <c r="R13" i="2"/>
  <c r="C4" i="2"/>
  <c r="C8" i="2" s="1"/>
  <c r="C13" i="2" s="1"/>
  <c r="E6" i="2" l="1"/>
  <c r="E5" i="2"/>
  <c r="E4" i="2"/>
  <c r="E7" i="2"/>
  <c r="E11" i="2"/>
  <c r="E9" i="2"/>
  <c r="E10" i="2"/>
  <c r="E12" i="2" l="1"/>
  <c r="E8" i="2"/>
  <c r="E13" i="2" l="1"/>
  <c r="F13" i="2"/>
  <c r="G6" i="2" l="1"/>
  <c r="G7" i="2"/>
  <c r="G5" i="2"/>
  <c r="G4" i="2"/>
  <c r="G11" i="2"/>
  <c r="G9" i="2"/>
  <c r="G10" i="2"/>
  <c r="G8" i="2" l="1"/>
  <c r="G12" i="2"/>
  <c r="G13" i="2" s="1"/>
  <c r="H13" i="2" l="1"/>
  <c r="I6" i="2" l="1"/>
  <c r="I4" i="2"/>
  <c r="I5" i="2"/>
  <c r="I9" i="2"/>
  <c r="I7" i="2"/>
  <c r="I11" i="2"/>
  <c r="I10" i="2"/>
  <c r="I12" i="2" l="1"/>
  <c r="I8" i="2"/>
  <c r="I13" i="2" l="1"/>
  <c r="J13" i="2"/>
  <c r="K6" i="2" l="1"/>
  <c r="K5" i="2"/>
  <c r="K4" i="2"/>
  <c r="K11" i="2"/>
  <c r="K10" i="2"/>
  <c r="K9" i="2"/>
  <c r="K7" i="2"/>
  <c r="K12" i="2" l="1"/>
  <c r="K8" i="2"/>
  <c r="K13" i="2" s="1"/>
  <c r="M5" i="2" l="1"/>
  <c r="M4" i="2"/>
  <c r="M6" i="2"/>
  <c r="M11" i="2"/>
  <c r="M10" i="2"/>
  <c r="M7" i="2"/>
  <c r="M9" i="2"/>
  <c r="M12" i="2" s="1"/>
  <c r="M8" i="2" l="1"/>
  <c r="M13" i="2" s="1"/>
  <c r="N13" i="2" l="1"/>
  <c r="O5" i="2" l="1"/>
  <c r="O4" i="2"/>
  <c r="O7" i="2"/>
  <c r="O11" i="2"/>
  <c r="O10" i="2"/>
  <c r="O9" i="2"/>
  <c r="O12" i="2" s="1"/>
  <c r="O6" i="2"/>
  <c r="O8" i="2" l="1"/>
  <c r="O13" i="2" s="1"/>
  <c r="P13" i="2" l="1"/>
  <c r="Q5" i="2" l="1"/>
  <c r="Q4" i="2"/>
  <c r="Q11" i="2"/>
  <c r="Q7" i="2"/>
  <c r="Q10" i="2"/>
  <c r="Q9" i="2"/>
  <c r="Q12" i="2" s="1"/>
  <c r="Q6" i="2"/>
  <c r="S5" i="2"/>
  <c r="S4" i="2"/>
  <c r="S11" i="2"/>
  <c r="S10" i="2"/>
  <c r="S9" i="2"/>
  <c r="S12" i="2" s="1"/>
  <c r="S7" i="2"/>
  <c r="S6" i="2"/>
  <c r="Q8" i="2" l="1"/>
  <c r="Q13" i="2"/>
  <c r="S8" i="2"/>
  <c r="S13" i="2" s="1"/>
</calcChain>
</file>

<file path=xl/sharedStrings.xml><?xml version="1.0" encoding="utf-8"?>
<sst xmlns="http://schemas.openxmlformats.org/spreadsheetml/2006/main" count="49" uniqueCount="49">
  <si>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</si>
  <si>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</si>
  <si>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</si>
  <si>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</si>
  <si>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</si>
  <si>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</si>
  <si>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</si>
  <si>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Petrova,lence.petrova@stat.gov.mk</t>
  </si>
  <si>
    <t>Copyright</t>
  </si>
  <si>
    <t>Units:</t>
  </si>
  <si>
    <t>Internal reference code:</t>
  </si>
  <si>
    <t>2010
in %</t>
  </si>
  <si>
    <t>2011
in %</t>
  </si>
  <si>
    <t>2012
in %</t>
  </si>
  <si>
    <t>2013
in %</t>
  </si>
  <si>
    <t>2014
in %</t>
  </si>
  <si>
    <t>2015
in %</t>
  </si>
  <si>
    <t>2016
in %</t>
  </si>
  <si>
    <t>2017
in %</t>
  </si>
  <si>
    <t>Sums checked by JRC 10-2018</t>
  </si>
  <si>
    <t>Percentage values added by JRC 10-2018</t>
  </si>
  <si>
    <t>Total 2000-2017
in %</t>
  </si>
  <si>
    <t>2010
in 1000 m3</t>
  </si>
  <si>
    <t>2011
in 1000 m3</t>
  </si>
  <si>
    <t>2012
in 1000 m3</t>
  </si>
  <si>
    <t>2013
in 1000 m3</t>
  </si>
  <si>
    <t>2014
in 1000 m3</t>
  </si>
  <si>
    <t>2015
in 1000 m3</t>
  </si>
  <si>
    <t>2016
in 1000 m3</t>
  </si>
  <si>
    <t>2017
in 1000 m3</t>
  </si>
  <si>
    <t>Total 2000-2017
in 1000 m3</t>
  </si>
  <si>
    <t>1000 m3</t>
  </si>
  <si>
    <t>Oak</t>
  </si>
  <si>
    <t>Beech</t>
  </si>
  <si>
    <t>Other hard wood</t>
  </si>
  <si>
    <t>Other soft wood</t>
  </si>
  <si>
    <t>Pine</t>
  </si>
  <si>
    <t>Total Gross felled timber</t>
  </si>
  <si>
    <t>Attention:</t>
  </si>
  <si>
    <t>Broadleaved Total</t>
  </si>
  <si>
    <t>Coniferous Total</t>
  </si>
  <si>
    <t>The Broadleaved Total has to add up to 811 (1000 m3) as in dedicated table on Species Type. Table Assortment in which the overall total gross felled timber for 2010 is 871 (1000 m3) confirms that the table on Species types is correct.</t>
  </si>
  <si>
    <t>The value of Cell B6 has been corrected in this table from the original value of 46 to the correct figure of 85.</t>
  </si>
  <si>
    <t xml:space="preserve">One of the Cells B4-B7 has a wrong figure and is to small by 39 (1000 m3). Which one it is cannot be said exactly, but likely it is Cell B6 - Other hard wood when looking to the figures of the following years. </t>
  </si>
  <si>
    <t>Cells B8 and also B13 are correct as off the original table.</t>
  </si>
  <si>
    <t>Fir and Spruce</t>
  </si>
  <si>
    <t>Other coniferous</t>
  </si>
  <si>
    <t>Gross Felled timber (in 1000 m3) by Species, species groups and species type for years 2010 - 2017</t>
  </si>
  <si>
    <t>ES340M16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</si>
</sst>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46">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164" fontId="0" fillId="0" borderId="8" xfId="1" applyNumberFormat="1" applyFont="1" applyFill="1" applyBorder="1" applyProtection="1"/>
    <xf numFmtId="164" fontId="0" fillId="0" borderId="11" xfId="1" applyNumberFormat="1" applyFont="1" applyFill="1" applyBorder="1" applyProtection="1"/>
    <xf numFmtId="0" fontId="2" fillId="0" borderId="15" xfId="0" applyFont="1" applyFill="1" applyBorder="1" applyProtection="1"/>
    <xf numFmtId="164" fontId="2" fillId="0" borderId="2" xfId="1" applyNumberFormat="1" applyFont="1" applyFill="1" applyBorder="1" applyProtection="1"/>
    <xf numFmtId="164" fontId="0" fillId="0" borderId="9" xfId="1" applyNumberFormat="1" applyFont="1" applyFill="1" applyBorder="1" applyProtection="1"/>
    <xf numFmtId="164" fontId="0" fillId="0" borderId="12" xfId="1" applyNumberFormat="1" applyFont="1" applyFill="1" applyBorder="1" applyProtection="1"/>
    <xf numFmtId="164" fontId="2" fillId="0" borderId="3" xfId="1" applyNumberFormat="1" applyFont="1" applyFill="1" applyBorder="1" applyProtection="1"/>
    <xf numFmtId="0" fontId="0" fillId="0" borderId="4"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6" xfId="0" applyFont="1" applyFill="1" applyBorder="1" applyAlignment="1" applyProtection="1">
      <alignment vertical="top" wrapText="1"/>
    </xf>
    <xf numFmtId="0" fontId="2" fillId="0" borderId="4" xfId="0" applyFont="1" applyFill="1" applyBorder="1" applyAlignment="1" applyProtection="1">
      <alignment vertical="top" wrapText="1"/>
    </xf>
    <xf numFmtId="0" fontId="2" fillId="0" borderId="6" xfId="0" applyFont="1" applyFill="1" applyBorder="1" applyAlignment="1" applyProtection="1">
      <alignment vertical="top" wrapText="1"/>
    </xf>
    <xf numFmtId="3" fontId="0" fillId="0" borderId="7" xfId="0" applyNumberFormat="1" applyFill="1" applyBorder="1" applyProtection="1"/>
    <xf numFmtId="3" fontId="0" fillId="0" borderId="10" xfId="0" applyNumberFormat="1" applyFill="1" applyBorder="1" applyProtection="1"/>
    <xf numFmtId="3" fontId="2" fillId="0" borderId="1" xfId="0" applyNumberFormat="1" applyFont="1" applyFill="1" applyBorder="1" applyProtection="1"/>
    <xf numFmtId="3" fontId="0" fillId="0" borderId="8" xfId="0" applyNumberFormat="1" applyFill="1" applyBorder="1" applyProtection="1"/>
    <xf numFmtId="3" fontId="0" fillId="0" borderId="11" xfId="0" applyNumberFormat="1" applyFill="1" applyBorder="1" applyProtection="1"/>
    <xf numFmtId="3" fontId="2" fillId="0" borderId="2" xfId="0" applyNumberFormat="1" applyFont="1" applyFill="1" applyBorder="1" applyProtection="1"/>
    <xf numFmtId="0" fontId="2" fillId="0" borderId="17" xfId="0" applyFont="1" applyFill="1" applyBorder="1" applyProtection="1"/>
    <xf numFmtId="3" fontId="2" fillId="0" borderId="19" xfId="0" applyNumberFormat="1" applyFont="1" applyFill="1" applyBorder="1" applyProtection="1"/>
    <xf numFmtId="164" fontId="2" fillId="0" borderId="20" xfId="1" applyNumberFormat="1" applyFont="1" applyFill="1" applyBorder="1" applyProtection="1"/>
    <xf numFmtId="3" fontId="2" fillId="0" borderId="20" xfId="0" applyNumberFormat="1" applyFont="1" applyFill="1" applyBorder="1" applyProtection="1"/>
    <xf numFmtId="3" fontId="0" fillId="0" borderId="16" xfId="0" applyNumberFormat="1" applyFill="1" applyBorder="1" applyProtection="1"/>
    <xf numFmtId="164" fontId="0" fillId="0" borderId="16" xfId="1" applyNumberFormat="1" applyFont="1" applyFill="1" applyBorder="1" applyProtection="1"/>
    <xf numFmtId="3" fontId="0" fillId="0" borderId="21" xfId="0" applyNumberFormat="1" applyFill="1" applyBorder="1" applyProtection="1"/>
    <xf numFmtId="164" fontId="0" fillId="0" borderId="22" xfId="1" applyNumberFormat="1" applyFont="1" applyFill="1" applyBorder="1" applyProtection="1"/>
    <xf numFmtId="164" fontId="2" fillId="0" borderId="23" xfId="1" applyNumberFormat="1" applyFont="1" applyFill="1" applyBorder="1" applyProtection="1"/>
    <xf numFmtId="0" fontId="0" fillId="0" borderId="13" xfId="0" applyFont="1" applyFill="1" applyBorder="1" applyProtection="1"/>
    <xf numFmtId="0" fontId="0" fillId="0" borderId="18" xfId="0" applyFont="1" applyFill="1" applyBorder="1" applyProtection="1"/>
    <xf numFmtId="0" fontId="0" fillId="0" borderId="14" xfId="0" applyFont="1" applyFill="1" applyBorder="1" applyProtection="1"/>
    <xf numFmtId="0" fontId="0" fillId="0" borderId="24" xfId="0" applyFont="1" applyFill="1" applyBorder="1" applyProtection="1"/>
    <xf numFmtId="3" fontId="0" fillId="0" borderId="25" xfId="0" applyNumberFormat="1" applyFill="1" applyBorder="1" applyProtection="1"/>
    <xf numFmtId="164" fontId="0" fillId="0" borderId="26" xfId="1" applyNumberFormat="1" applyFont="1" applyFill="1" applyBorder="1" applyProtection="1"/>
    <xf numFmtId="3" fontId="0" fillId="0" borderId="26" xfId="0" applyNumberFormat="1" applyFill="1" applyBorder="1" applyProtection="1"/>
    <xf numFmtId="3" fontId="0" fillId="2" borderId="21" xfId="0" applyNumberFormat="1" applyFill="1" applyBorder="1" applyProtection="1"/>
    <xf numFmtId="3" fontId="0" fillId="3" borderId="7" xfId="0" applyNumberFormat="1" applyFill="1" applyBorder="1" applyProtection="1"/>
    <xf numFmtId="3" fontId="0" fillId="3" borderId="21" xfId="0" applyNumberFormat="1" applyFill="1" applyBorder="1" applyProtection="1"/>
    <xf numFmtId="3" fontId="0" fillId="3" borderId="10" xfId="0" applyNumberFormat="1" applyFill="1" applyBorder="1" applyProtection="1"/>
    <xf numFmtId="3" fontId="2" fillId="3" borderId="1" xfId="0" applyNumberFormat="1" applyFont="1" applyFill="1" applyBorder="1" applyProtection="1"/>
    <xf numFmtId="3" fontId="2" fillId="3" borderId="19" xfId="0" applyNumberFormat="1" applyFont="1" applyFill="1" applyBorder="1" applyProtection="1"/>
    <xf numFmtId="0" fontId="0" fillId="3" borderId="0" xfId="0" applyFill="1" applyProtection="1"/>
    <xf numFmtId="0" fontId="0" fillId="2" borderId="0" xfId="0" applyFill="1" applyProtection="1"/>
    <xf numFmtId="164" fontId="0" fillId="0" borderId="27" xfId="1" applyNumberFormat="1" applyFont="1" applyFill="1" applyBorder="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abSelected="1" workbookViewId="0">
      <pane xSplit="1" ySplit="3" topLeftCell="B4" activePane="bottomRight" state="frozen"/>
      <selection pane="topRight" activeCell="B1" sqref="B1"/>
      <selection pane="bottomLeft" activeCell="A4" sqref="A4"/>
      <selection pane="bottomRight" activeCell="K38" sqref="K38"/>
    </sheetView>
  </sheetViews>
  <sheetFormatPr defaultRowHeight="15" x14ac:dyDescent="0.25"/>
  <cols>
    <col min="1" max="1" width="40.7109375" customWidth="1"/>
    <col min="2" max="19" width="8.7109375" customWidth="1"/>
    <col min="20" max="21" width="15.7109375" customWidth="1"/>
    <col min="22" max="37" width="8.7109375" customWidth="1"/>
    <col min="38" max="41" width="15.7109375" customWidth="1"/>
  </cols>
  <sheetData>
    <row r="1" spans="1:19" ht="18.75" x14ac:dyDescent="0.3">
      <c r="A1" s="1" t="s">
        <v>47</v>
      </c>
    </row>
    <row r="2" spans="1:19" ht="15.75" thickBot="1" x14ac:dyDescent="0.3"/>
    <row r="3" spans="1:19" ht="75.75" thickBot="1" x14ac:dyDescent="0.3">
      <c r="B3" s="10" t="s">
        <v>22</v>
      </c>
      <c r="C3" s="11" t="s">
        <v>11</v>
      </c>
      <c r="D3" s="11" t="s">
        <v>23</v>
      </c>
      <c r="E3" s="11" t="s">
        <v>12</v>
      </c>
      <c r="F3" s="11" t="s">
        <v>24</v>
      </c>
      <c r="G3" s="11" t="s">
        <v>13</v>
      </c>
      <c r="H3" s="11" t="s">
        <v>25</v>
      </c>
      <c r="I3" s="11" t="s">
        <v>14</v>
      </c>
      <c r="J3" s="11" t="s">
        <v>26</v>
      </c>
      <c r="K3" s="11" t="s">
        <v>15</v>
      </c>
      <c r="L3" s="11" t="s">
        <v>27</v>
      </c>
      <c r="M3" s="11" t="s">
        <v>16</v>
      </c>
      <c r="N3" s="11" t="s">
        <v>28</v>
      </c>
      <c r="O3" s="11" t="s">
        <v>17</v>
      </c>
      <c r="P3" s="11" t="s">
        <v>29</v>
      </c>
      <c r="Q3" s="12" t="s">
        <v>18</v>
      </c>
      <c r="R3" s="13" t="s">
        <v>30</v>
      </c>
      <c r="S3" s="14" t="s">
        <v>21</v>
      </c>
    </row>
    <row r="4" spans="1:19" x14ac:dyDescent="0.25">
      <c r="A4" s="30" t="s">
        <v>32</v>
      </c>
      <c r="B4" s="38">
        <v>306</v>
      </c>
      <c r="C4" s="3">
        <f>B4/B$13</f>
        <v>0.3513203214695752</v>
      </c>
      <c r="D4" s="18">
        <v>320</v>
      </c>
      <c r="E4" s="3">
        <f>D4/D$13</f>
        <v>0.3733955659276546</v>
      </c>
      <c r="F4" s="18">
        <v>289</v>
      </c>
      <c r="G4" s="3">
        <f>F4/F$13</f>
        <v>0.37098844672657255</v>
      </c>
      <c r="H4" s="18">
        <v>242</v>
      </c>
      <c r="I4" s="3">
        <f>H4/H$13</f>
        <v>0.35021707670043417</v>
      </c>
      <c r="J4" s="18">
        <v>216</v>
      </c>
      <c r="K4" s="3">
        <f>J4/J$13</f>
        <v>0.32977099236641222</v>
      </c>
      <c r="L4" s="18">
        <v>341</v>
      </c>
      <c r="M4" s="3">
        <f>L4/L$13</f>
        <v>0.40164899882214372</v>
      </c>
      <c r="N4" s="18">
        <v>336</v>
      </c>
      <c r="O4" s="3">
        <f>N4/N$13</f>
        <v>0.37752808988764047</v>
      </c>
      <c r="P4" s="18">
        <v>310</v>
      </c>
      <c r="Q4" s="3">
        <f>P4/P$13</f>
        <v>0.38413878562577447</v>
      </c>
      <c r="R4" s="15">
        <f>SUM(B4,D4,F4,H4,J4,L4,N4,P4)</f>
        <v>2360</v>
      </c>
      <c r="S4" s="7">
        <f>R4/R$13</f>
        <v>0.36880762619159246</v>
      </c>
    </row>
    <row r="5" spans="1:19" x14ac:dyDescent="0.25">
      <c r="A5" s="31" t="s">
        <v>33</v>
      </c>
      <c r="B5" s="39">
        <v>416</v>
      </c>
      <c r="C5" s="26">
        <f t="shared" ref="C5:E10" si="0">B5/B$13</f>
        <v>0.47761194029850745</v>
      </c>
      <c r="D5" s="25">
        <v>358</v>
      </c>
      <c r="E5" s="26">
        <f t="shared" si="0"/>
        <v>0.4177362893815636</v>
      </c>
      <c r="F5" s="25">
        <v>353</v>
      </c>
      <c r="G5" s="26">
        <f t="shared" ref="G5" si="1">F5/F$13</f>
        <v>0.45314505776636715</v>
      </c>
      <c r="H5" s="25">
        <v>328</v>
      </c>
      <c r="I5" s="26">
        <f t="shared" ref="I5" si="2">H5/H$13</f>
        <v>0.47467438494934877</v>
      </c>
      <c r="J5" s="25">
        <v>311</v>
      </c>
      <c r="K5" s="26">
        <f t="shared" ref="K5" si="3">J5/J$13</f>
        <v>0.47480916030534354</v>
      </c>
      <c r="L5" s="25">
        <v>324</v>
      </c>
      <c r="M5" s="26">
        <f t="shared" ref="M5" si="4">L5/L$13</f>
        <v>0.38162544169611307</v>
      </c>
      <c r="N5" s="25">
        <v>380</v>
      </c>
      <c r="O5" s="26">
        <f t="shared" ref="O5" si="5">N5/N$13</f>
        <v>0.42696629213483145</v>
      </c>
      <c r="P5" s="25">
        <v>352</v>
      </c>
      <c r="Q5" s="26">
        <f t="shared" ref="Q5" si="6">P5/P$13</f>
        <v>0.43618339529120198</v>
      </c>
      <c r="R5" s="27">
        <f t="shared" ref="R5:R11" si="7">SUM(B5,D5,F5,H5,J5,L5,N5,P5)</f>
        <v>2822</v>
      </c>
      <c r="S5" s="28">
        <f t="shared" ref="S5" si="8">R5/R$13</f>
        <v>0.44100640725113299</v>
      </c>
    </row>
    <row r="6" spans="1:19" x14ac:dyDescent="0.25">
      <c r="A6" s="31" t="s">
        <v>34</v>
      </c>
      <c r="B6" s="37">
        <v>85</v>
      </c>
      <c r="C6" s="26">
        <f t="shared" si="0"/>
        <v>9.7588978185993117E-2</v>
      </c>
      <c r="D6" s="25">
        <v>103</v>
      </c>
      <c r="E6" s="26">
        <f t="shared" si="0"/>
        <v>0.12018669778296383</v>
      </c>
      <c r="F6" s="25">
        <v>58</v>
      </c>
      <c r="G6" s="26">
        <f t="shared" ref="G6" si="9">F6/F$13</f>
        <v>7.4454428754813867E-2</v>
      </c>
      <c r="H6" s="25">
        <v>44</v>
      </c>
      <c r="I6" s="26">
        <f t="shared" ref="I6" si="10">H6/H$13</f>
        <v>6.3675832127351659E-2</v>
      </c>
      <c r="J6" s="25">
        <v>51</v>
      </c>
      <c r="K6" s="26">
        <f t="shared" ref="K6" si="11">J6/J$13</f>
        <v>7.786259541984733E-2</v>
      </c>
      <c r="L6" s="25">
        <v>52</v>
      </c>
      <c r="M6" s="26">
        <f t="shared" ref="M6" si="12">L6/L$13</f>
        <v>6.1248527679623084E-2</v>
      </c>
      <c r="N6" s="25">
        <v>46</v>
      </c>
      <c r="O6" s="26">
        <f t="shared" ref="O6" si="13">N6/N$13</f>
        <v>5.1685393258426963E-2</v>
      </c>
      <c r="P6" s="25">
        <v>41</v>
      </c>
      <c r="Q6" s="26">
        <f t="shared" ref="Q6" si="14">P6/P$13</f>
        <v>5.0805452292441142E-2</v>
      </c>
      <c r="R6" s="27">
        <f t="shared" si="7"/>
        <v>480</v>
      </c>
      <c r="S6" s="28">
        <f t="shared" ref="S6" si="15">R6/R$13</f>
        <v>7.5011720581340841E-2</v>
      </c>
    </row>
    <row r="7" spans="1:19" ht="15.75" thickBot="1" x14ac:dyDescent="0.3">
      <c r="A7" s="32" t="s">
        <v>35</v>
      </c>
      <c r="B7" s="40">
        <v>4</v>
      </c>
      <c r="C7" s="4">
        <f t="shared" si="0"/>
        <v>4.5924225028702642E-3</v>
      </c>
      <c r="D7" s="19">
        <v>4</v>
      </c>
      <c r="E7" s="4">
        <f t="shared" si="0"/>
        <v>4.6674445740956822E-3</v>
      </c>
      <c r="F7" s="19">
        <v>11</v>
      </c>
      <c r="G7" s="4">
        <f t="shared" ref="G7" si="16">F7/F$13</f>
        <v>1.4120667522464698E-2</v>
      </c>
      <c r="H7" s="19">
        <v>13</v>
      </c>
      <c r="I7" s="4">
        <f t="shared" ref="I7" si="17">H7/H$13</f>
        <v>1.8813314037626629E-2</v>
      </c>
      <c r="J7" s="19">
        <v>10</v>
      </c>
      <c r="K7" s="4">
        <f t="shared" ref="K7" si="18">J7/J$13</f>
        <v>1.5267175572519083E-2</v>
      </c>
      <c r="L7" s="19">
        <v>45</v>
      </c>
      <c r="M7" s="4">
        <f t="shared" ref="M7" si="19">L7/L$13</f>
        <v>5.3003533568904596E-2</v>
      </c>
      <c r="N7" s="19">
        <v>48</v>
      </c>
      <c r="O7" s="4">
        <f t="shared" ref="O7" si="20">N7/N$13</f>
        <v>5.3932584269662923E-2</v>
      </c>
      <c r="P7" s="19">
        <v>43</v>
      </c>
      <c r="Q7" s="4">
        <f t="shared" ref="Q7" si="21">P7/P$13</f>
        <v>5.3283767038413879E-2</v>
      </c>
      <c r="R7" s="16">
        <f t="shared" si="7"/>
        <v>178</v>
      </c>
      <c r="S7" s="8">
        <f t="shared" ref="S7" si="22">R7/R$13</f>
        <v>2.7816846382247226E-2</v>
      </c>
    </row>
    <row r="8" spans="1:19" ht="15.75" thickBot="1" x14ac:dyDescent="0.3">
      <c r="A8" s="5" t="s">
        <v>39</v>
      </c>
      <c r="B8" s="41">
        <f>SUM(B4:B7)</f>
        <v>811</v>
      </c>
      <c r="C8" s="6">
        <f>SUM(C4:C7)</f>
        <v>0.93111366245694605</v>
      </c>
      <c r="D8" s="20">
        <f>SUM(D4:D7)</f>
        <v>785</v>
      </c>
      <c r="E8" s="6">
        <f t="shared" ref="E8:Q8" si="23">SUM(E4:E7)</f>
        <v>0.91598599766627775</v>
      </c>
      <c r="F8" s="20">
        <f t="shared" si="23"/>
        <v>711</v>
      </c>
      <c r="G8" s="6">
        <f t="shared" si="23"/>
        <v>0.9127086007702182</v>
      </c>
      <c r="H8" s="20">
        <f t="shared" si="23"/>
        <v>627</v>
      </c>
      <c r="I8" s="6">
        <f>SUM(I4:I7)</f>
        <v>0.90738060781476115</v>
      </c>
      <c r="J8" s="20">
        <f t="shared" si="23"/>
        <v>588</v>
      </c>
      <c r="K8" s="6">
        <f t="shared" si="23"/>
        <v>0.89770992366412217</v>
      </c>
      <c r="L8" s="20">
        <f>SUM(L4:L7)</f>
        <v>762</v>
      </c>
      <c r="M8" s="6">
        <f t="shared" si="23"/>
        <v>0.8975265017667845</v>
      </c>
      <c r="N8" s="20">
        <f>SUM(N4:N7)</f>
        <v>810</v>
      </c>
      <c r="O8" s="6">
        <f>SUM(O4:O7)</f>
        <v>0.9101123595505618</v>
      </c>
      <c r="P8" s="20">
        <f t="shared" si="23"/>
        <v>746</v>
      </c>
      <c r="Q8" s="6">
        <f t="shared" si="23"/>
        <v>0.92441140024783153</v>
      </c>
      <c r="R8" s="17">
        <f>SUM(R4:R7)</f>
        <v>5840</v>
      </c>
      <c r="S8" s="9">
        <f>SUM(S4:S7)</f>
        <v>0.91264260040631362</v>
      </c>
    </row>
    <row r="9" spans="1:19" x14ac:dyDescent="0.25">
      <c r="A9" s="33" t="s">
        <v>45</v>
      </c>
      <c r="B9" s="34">
        <v>5</v>
      </c>
      <c r="C9" s="35">
        <f t="shared" si="0"/>
        <v>5.7405281285878304E-3</v>
      </c>
      <c r="D9" s="36">
        <v>8</v>
      </c>
      <c r="E9" s="35">
        <f t="shared" si="0"/>
        <v>9.3348891481913644E-3</v>
      </c>
      <c r="F9" s="36">
        <v>7</v>
      </c>
      <c r="G9" s="35">
        <f t="shared" ref="G9" si="24">F9/F$13</f>
        <v>8.9858793324775355E-3</v>
      </c>
      <c r="H9" s="36">
        <v>5</v>
      </c>
      <c r="I9" s="35">
        <f t="shared" ref="I9" si="25">H9/H$13</f>
        <v>7.2358900144717797E-3</v>
      </c>
      <c r="J9" s="36">
        <v>8</v>
      </c>
      <c r="K9" s="35">
        <f t="shared" ref="K9" si="26">J9/J$13</f>
        <v>1.2213740458015267E-2</v>
      </c>
      <c r="L9" s="36">
        <v>6</v>
      </c>
      <c r="M9" s="35">
        <f t="shared" ref="M9" si="27">L9/L$13</f>
        <v>7.0671378091872791E-3</v>
      </c>
      <c r="N9" s="36">
        <v>6</v>
      </c>
      <c r="O9" s="35">
        <f t="shared" ref="O9" si="28">N9/N$13</f>
        <v>6.7415730337078653E-3</v>
      </c>
      <c r="P9" s="36">
        <v>6</v>
      </c>
      <c r="Q9" s="35">
        <f t="shared" ref="Q9" si="29">P9/P$13</f>
        <v>7.4349442379182153E-3</v>
      </c>
      <c r="R9" s="34">
        <f t="shared" si="7"/>
        <v>51</v>
      </c>
      <c r="S9" s="45">
        <f t="shared" ref="S9" si="30">R9/R$13</f>
        <v>7.9699953117674631E-3</v>
      </c>
    </row>
    <row r="10" spans="1:19" x14ac:dyDescent="0.25">
      <c r="A10" s="31" t="s">
        <v>36</v>
      </c>
      <c r="B10" s="27">
        <v>41</v>
      </c>
      <c r="C10" s="26">
        <f t="shared" si="0"/>
        <v>4.7072330654420208E-2</v>
      </c>
      <c r="D10" s="25">
        <v>43</v>
      </c>
      <c r="E10" s="26">
        <f t="shared" si="0"/>
        <v>5.0175029171528586E-2</v>
      </c>
      <c r="F10" s="25">
        <v>41</v>
      </c>
      <c r="G10" s="26">
        <f t="shared" ref="G10" si="31">F10/F$13</f>
        <v>5.2631578947368418E-2</v>
      </c>
      <c r="H10" s="25">
        <v>36</v>
      </c>
      <c r="I10" s="26">
        <f t="shared" ref="I10" si="32">H10/H$13</f>
        <v>5.2098408104196817E-2</v>
      </c>
      <c r="J10" s="25">
        <v>38</v>
      </c>
      <c r="K10" s="26">
        <f t="shared" ref="K10" si="33">J10/J$13</f>
        <v>5.8015267175572517E-2</v>
      </c>
      <c r="L10" s="25">
        <v>55</v>
      </c>
      <c r="M10" s="26">
        <f t="shared" ref="M10" si="34">L10/L$13</f>
        <v>6.4782096584216728E-2</v>
      </c>
      <c r="N10" s="25">
        <v>47</v>
      </c>
      <c r="O10" s="26">
        <f t="shared" ref="O10" si="35">N10/N$13</f>
        <v>5.2808988764044947E-2</v>
      </c>
      <c r="P10" s="25">
        <v>36</v>
      </c>
      <c r="Q10" s="26">
        <f t="shared" ref="Q10" si="36">P10/P$13</f>
        <v>4.4609665427509292E-2</v>
      </c>
      <c r="R10" s="27">
        <f t="shared" si="7"/>
        <v>337</v>
      </c>
      <c r="S10" s="28">
        <f t="shared" ref="S10" si="37">R10/R$13</f>
        <v>5.2664478824816376E-2</v>
      </c>
    </row>
    <row r="11" spans="1:19" ht="15.75" thickBot="1" x14ac:dyDescent="0.3">
      <c r="A11" s="32" t="s">
        <v>46</v>
      </c>
      <c r="B11" s="16">
        <v>14</v>
      </c>
      <c r="C11" s="4">
        <f>B11/B$13</f>
        <v>1.6073478760045924E-2</v>
      </c>
      <c r="D11" s="19">
        <v>21</v>
      </c>
      <c r="E11" s="4">
        <f>D11/D$13</f>
        <v>2.4504084014002333E-2</v>
      </c>
      <c r="F11" s="19">
        <v>20</v>
      </c>
      <c r="G11" s="4">
        <f>F11/F$13</f>
        <v>2.5673940949935817E-2</v>
      </c>
      <c r="H11" s="19">
        <v>23</v>
      </c>
      <c r="I11" s="4">
        <f>H11/H$13</f>
        <v>3.3285094066570188E-2</v>
      </c>
      <c r="J11" s="19">
        <v>21</v>
      </c>
      <c r="K11" s="4">
        <f>J11/J$13</f>
        <v>3.2061068702290078E-2</v>
      </c>
      <c r="L11" s="19">
        <v>26</v>
      </c>
      <c r="M11" s="4">
        <f>L11/L$13</f>
        <v>3.0624263839811542E-2</v>
      </c>
      <c r="N11" s="19">
        <v>27</v>
      </c>
      <c r="O11" s="4">
        <f>N11/N$13</f>
        <v>3.0337078651685393E-2</v>
      </c>
      <c r="P11" s="19">
        <v>19</v>
      </c>
      <c r="Q11" s="4">
        <f>P11/P$13</f>
        <v>2.3543990086741014E-2</v>
      </c>
      <c r="R11" s="16">
        <f t="shared" si="7"/>
        <v>171</v>
      </c>
      <c r="S11" s="8">
        <f>R11/R$13</f>
        <v>2.6722925457102673E-2</v>
      </c>
    </row>
    <row r="12" spans="1:19" ht="15.75" thickBot="1" x14ac:dyDescent="0.3">
      <c r="A12" s="5" t="s">
        <v>40</v>
      </c>
      <c r="B12" s="17">
        <f>SUM(B9:B11)</f>
        <v>60</v>
      </c>
      <c r="C12" s="6">
        <f>SUM(C9:C11)</f>
        <v>6.8886337543053955E-2</v>
      </c>
      <c r="D12" s="20">
        <f>SUM(D9:D11)</f>
        <v>72</v>
      </c>
      <c r="E12" s="6">
        <f t="shared" ref="E12:O12" si="38">SUM(E9:E11)</f>
        <v>8.401400233372229E-2</v>
      </c>
      <c r="F12" s="20">
        <f t="shared" si="38"/>
        <v>68</v>
      </c>
      <c r="G12" s="6">
        <f t="shared" si="38"/>
        <v>8.7291399229781769E-2</v>
      </c>
      <c r="H12" s="20">
        <f t="shared" si="38"/>
        <v>64</v>
      </c>
      <c r="I12" s="6">
        <f>SUM(I9:I11)</f>
        <v>9.2619392185238791E-2</v>
      </c>
      <c r="J12" s="20">
        <f t="shared" si="38"/>
        <v>67</v>
      </c>
      <c r="K12" s="6">
        <f t="shared" si="38"/>
        <v>0.10229007633587786</v>
      </c>
      <c r="L12" s="20">
        <f>SUM(L9:L11)</f>
        <v>87</v>
      </c>
      <c r="M12" s="6">
        <f t="shared" si="38"/>
        <v>0.10247349823321554</v>
      </c>
      <c r="N12" s="20">
        <f t="shared" si="38"/>
        <v>80</v>
      </c>
      <c r="O12" s="6">
        <f t="shared" si="38"/>
        <v>8.98876404494382E-2</v>
      </c>
      <c r="P12" s="20">
        <f>SUM(P9:P11)</f>
        <v>61</v>
      </c>
      <c r="Q12" s="6">
        <f>SUM(Q9:Q11)</f>
        <v>7.5588599752168528E-2</v>
      </c>
      <c r="R12" s="17">
        <f>SUM(R9:R11)</f>
        <v>559</v>
      </c>
      <c r="S12" s="9">
        <f>SUM(S9:S11)</f>
        <v>8.7357399593686505E-2</v>
      </c>
    </row>
    <row r="13" spans="1:19" ht="15.75" thickBot="1" x14ac:dyDescent="0.3">
      <c r="A13" s="21" t="s">
        <v>37</v>
      </c>
      <c r="B13" s="42">
        <f>SUM(B8,B12)</f>
        <v>871</v>
      </c>
      <c r="C13" s="23">
        <f>SUM(C8,C12)</f>
        <v>1</v>
      </c>
      <c r="D13" s="24">
        <f>SUM(D8,D12)</f>
        <v>857</v>
      </c>
      <c r="E13" s="23">
        <f>SUM(E8,E12)</f>
        <v>1</v>
      </c>
      <c r="F13" s="24">
        <f t="shared" ref="F13:P13" si="39">SUM(F8,F12)</f>
        <v>779</v>
      </c>
      <c r="G13" s="23">
        <f>SUM(G8,G12)</f>
        <v>1</v>
      </c>
      <c r="H13" s="24">
        <f t="shared" si="39"/>
        <v>691</v>
      </c>
      <c r="I13" s="23">
        <f>SUM(I8,I12)</f>
        <v>1</v>
      </c>
      <c r="J13" s="24">
        <f t="shared" si="39"/>
        <v>655</v>
      </c>
      <c r="K13" s="23">
        <f>SUM(K8,K12)</f>
        <v>1</v>
      </c>
      <c r="L13" s="24">
        <f>SUM(L8,L12)</f>
        <v>849</v>
      </c>
      <c r="M13" s="23">
        <f>SUM(M8,M12)</f>
        <v>1</v>
      </c>
      <c r="N13" s="24">
        <f t="shared" si="39"/>
        <v>890</v>
      </c>
      <c r="O13" s="23">
        <f>SUM(O8,O12)</f>
        <v>1</v>
      </c>
      <c r="P13" s="24">
        <f t="shared" si="39"/>
        <v>807</v>
      </c>
      <c r="Q13" s="23">
        <f>SUM(Q8,Q12)</f>
        <v>1</v>
      </c>
      <c r="R13" s="22">
        <f>SUM(R8,R12)</f>
        <v>6399</v>
      </c>
      <c r="S13" s="29">
        <f>SUM(S8,S12)</f>
        <v>1.0000000000000002</v>
      </c>
    </row>
    <row r="15" spans="1:19" x14ac:dyDescent="0.25">
      <c r="A15" s="43" t="s">
        <v>38</v>
      </c>
    </row>
    <row r="16" spans="1:19" x14ac:dyDescent="0.25">
      <c r="A16" s="43" t="s">
        <v>43</v>
      </c>
      <c r="B16" s="43"/>
      <c r="C16" s="43"/>
      <c r="D16" s="43"/>
      <c r="E16" s="43"/>
      <c r="F16" s="43"/>
      <c r="G16" s="43"/>
      <c r="H16" s="44"/>
      <c r="I16" s="44"/>
      <c r="J16" s="44"/>
      <c r="K16" s="43"/>
      <c r="L16" s="43"/>
      <c r="M16" s="43"/>
      <c r="N16" s="43"/>
      <c r="O16" s="43"/>
      <c r="P16" s="43"/>
      <c r="Q16" s="43"/>
    </row>
    <row r="17" spans="1:8" x14ac:dyDescent="0.25">
      <c r="A17" s="44" t="s">
        <v>42</v>
      </c>
      <c r="B17" s="44"/>
      <c r="C17" s="44"/>
      <c r="D17" s="44"/>
      <c r="E17" s="44"/>
      <c r="F17" s="44"/>
      <c r="G17" s="44"/>
      <c r="H17" s="44"/>
    </row>
    <row r="18" spans="1:8" x14ac:dyDescent="0.25">
      <c r="A18" t="s">
        <v>44</v>
      </c>
    </row>
    <row r="19" spans="1:8" x14ac:dyDescent="0.25">
      <c r="A19" t="s">
        <v>41</v>
      </c>
    </row>
    <row r="21" spans="1:8" x14ac:dyDescent="0.25">
      <c r="A21" t="s">
        <v>19</v>
      </c>
    </row>
    <row r="22" spans="1:8" x14ac:dyDescent="0.25">
      <c r="A22" t="s">
        <v>20</v>
      </c>
      <c r="B22" t="s">
        <v>3</v>
      </c>
    </row>
    <row r="24" spans="1:8" ht="60" x14ac:dyDescent="0.25">
      <c r="A24" s="2" t="s">
        <v>0</v>
      </c>
      <c r="B24" t="s">
        <v>5</v>
      </c>
    </row>
    <row r="25" spans="1:8" x14ac:dyDescent="0.25">
      <c r="A25" s="2" t="s">
        <v>1</v>
      </c>
    </row>
    <row r="26" spans="1:8" x14ac:dyDescent="0.25">
      <c r="B26" t="s">
        <v>7</v>
      </c>
    </row>
    <row r="27" spans="1:8" x14ac:dyDescent="0.25">
      <c r="A27" t="s">
        <v>2</v>
      </c>
    </row>
    <row r="29" spans="1:8" x14ac:dyDescent="0.25">
      <c r="A29" t="s">
        <v>4</v>
      </c>
    </row>
    <row r="30" spans="1:8" x14ac:dyDescent="0.25">
      <c r="B30" t="s">
        <v>31</v>
      </c>
    </row>
    <row r="31" spans="1:8" x14ac:dyDescent="0.25">
      <c r="A31" t="s">
        <v>6</v>
      </c>
    </row>
    <row r="33" spans="1:2" x14ac:dyDescent="0.25">
      <c r="A33" t="s">
        <v>8</v>
      </c>
    </row>
    <row r="35" spans="1:2" x14ac:dyDescent="0.25">
      <c r="A35" t="s">
        <v>9</v>
      </c>
    </row>
    <row r="44" spans="1:2" x14ac:dyDescent="0.25">
      <c r="A44" t="s">
        <v>10</v>
      </c>
      <c r="B44" t="s">
        <v>48</v>
      </c>
    </row>
  </sheetData>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ES340E16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2018-10-10T14:41:38Z</dcterms:created>
  <dcterms:modified xsi:type="dcterms:W3CDTF">2018-10-19T12:50:41Z</dcterms:modified>
</cp:coreProperties>
</file>