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1330" windowHeight="9585"/>
  </bookViews>
  <sheets>
    <sheet name="Sheet1" sheetId="1" r:id="rId1"/>
  </sheets>
  <definedNames>
    <definedName name="_xlnm._FilterDatabase" localSheetId="0" hidden="1">Sheet1!$A$4:$X$4</definedName>
  </definedNames>
  <calcPr calcId="162913" iterateDelta="1E-4"/>
</workbook>
</file>

<file path=xl/calcChain.xml><?xml version="1.0" encoding="utf-8"?>
<calcChain xmlns="http://schemas.openxmlformats.org/spreadsheetml/2006/main">
  <c r="V25" i="1" l="1"/>
  <c r="V23" i="1"/>
  <c r="V21" i="1"/>
  <c r="V19" i="1"/>
  <c r="V17" i="1"/>
  <c r="V15" i="1"/>
  <c r="V13" i="1"/>
  <c r="V11" i="1"/>
  <c r="P12" i="1" s="1"/>
  <c r="V9" i="1"/>
  <c r="V7" i="1"/>
  <c r="M26" i="1"/>
  <c r="V26" i="1"/>
  <c r="S24" i="1"/>
  <c r="P24" i="1"/>
  <c r="M24" i="1"/>
  <c r="J24" i="1"/>
  <c r="G24" i="1"/>
  <c r="D24" i="1"/>
  <c r="V24" i="1" s="1"/>
  <c r="V22" i="1"/>
  <c r="M22" i="1"/>
  <c r="J22" i="1"/>
  <c r="G22" i="1"/>
  <c r="V20" i="1"/>
  <c r="S20" i="1"/>
  <c r="P20" i="1"/>
  <c r="M20" i="1"/>
  <c r="J20" i="1"/>
  <c r="G20" i="1"/>
  <c r="D20" i="1"/>
  <c r="S18" i="1"/>
  <c r="P18" i="1"/>
  <c r="M18" i="1"/>
  <c r="J18" i="1"/>
  <c r="G18" i="1"/>
  <c r="D18" i="1"/>
  <c r="V18" i="1" s="1"/>
  <c r="S14" i="1"/>
  <c r="P14" i="1"/>
  <c r="M14" i="1"/>
  <c r="J14" i="1"/>
  <c r="V14" i="1" s="1"/>
  <c r="G14" i="1"/>
  <c r="D14" i="1"/>
  <c r="S12" i="1"/>
  <c r="D12" i="1"/>
  <c r="M10" i="1"/>
  <c r="J10" i="1"/>
  <c r="G10" i="1"/>
  <c r="D10" i="1"/>
  <c r="S8" i="1"/>
  <c r="P8" i="1"/>
  <c r="M8" i="1"/>
  <c r="J8" i="1"/>
  <c r="G8" i="1"/>
  <c r="D8" i="1"/>
  <c r="V8" i="1" s="1"/>
  <c r="S6" i="1"/>
  <c r="P6" i="1"/>
  <c r="V6" i="1" s="1"/>
  <c r="M6" i="1"/>
  <c r="J6" i="1"/>
  <c r="G6" i="1"/>
  <c r="D6" i="1"/>
  <c r="X17" i="1"/>
  <c r="W25" i="1"/>
  <c r="W23" i="1"/>
  <c r="W21" i="1"/>
  <c r="W19" i="1"/>
  <c r="W17" i="1"/>
  <c r="X27" i="1"/>
  <c r="V5" i="1"/>
  <c r="X23" i="1"/>
  <c r="W27" i="1"/>
  <c r="V27" i="1"/>
  <c r="G28" i="1" s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E15" i="1"/>
  <c r="D15" i="1"/>
  <c r="S30" i="1"/>
  <c r="P30" i="1"/>
  <c r="M30" i="1"/>
  <c r="J30" i="1"/>
  <c r="G30" i="1"/>
  <c r="X25" i="1"/>
  <c r="X21" i="1"/>
  <c r="O21" i="1"/>
  <c r="O23" i="1"/>
  <c r="O25" i="1"/>
  <c r="I21" i="1"/>
  <c r="L21" i="1"/>
  <c r="X19" i="1"/>
  <c r="X13" i="1"/>
  <c r="X9" i="1"/>
  <c r="X7" i="1"/>
  <c r="X5" i="1"/>
  <c r="U23" i="1"/>
  <c r="U19" i="1"/>
  <c r="U17" i="1"/>
  <c r="U13" i="1"/>
  <c r="U11" i="1"/>
  <c r="U7" i="1"/>
  <c r="U5" i="1"/>
  <c r="R23" i="1"/>
  <c r="R19" i="1"/>
  <c r="R17" i="1"/>
  <c r="R13" i="1"/>
  <c r="R11" i="1"/>
  <c r="R7" i="1"/>
  <c r="R5" i="1"/>
  <c r="O19" i="1"/>
  <c r="O17" i="1"/>
  <c r="O13" i="1"/>
  <c r="O11" i="1"/>
  <c r="O9" i="1"/>
  <c r="O7" i="1"/>
  <c r="O5" i="1"/>
  <c r="L23" i="1"/>
  <c r="L19" i="1"/>
  <c r="L17" i="1"/>
  <c r="L13" i="1"/>
  <c r="L11" i="1"/>
  <c r="L9" i="1"/>
  <c r="L7" i="1"/>
  <c r="L5" i="1"/>
  <c r="I23" i="1"/>
  <c r="I19" i="1"/>
  <c r="I17" i="1"/>
  <c r="I13" i="1"/>
  <c r="I11" i="1"/>
  <c r="I9" i="1"/>
  <c r="I7" i="1"/>
  <c r="I5" i="1"/>
  <c r="G12" i="1" l="1"/>
  <c r="X11" i="1"/>
  <c r="J12" i="1"/>
  <c r="M12" i="1"/>
  <c r="V10" i="1"/>
  <c r="P28" i="1"/>
  <c r="S28" i="1"/>
  <c r="J28" i="1"/>
  <c r="D28" i="1"/>
  <c r="M28" i="1"/>
  <c r="V28" i="1"/>
  <c r="D29" i="1"/>
  <c r="F23" i="1" s="1"/>
  <c r="X15" i="1"/>
  <c r="X29" i="1" s="1"/>
  <c r="R29" i="1"/>
  <c r="O29" i="1"/>
  <c r="I29" i="1"/>
  <c r="L29" i="1"/>
  <c r="U29" i="1"/>
  <c r="J16" i="1" l="1"/>
  <c r="W5" i="1"/>
  <c r="G16" i="1"/>
  <c r="D16" i="1"/>
  <c r="P16" i="1"/>
  <c r="W9" i="1"/>
  <c r="W13" i="1"/>
  <c r="S16" i="1"/>
  <c r="M16" i="1"/>
  <c r="W7" i="1"/>
  <c r="V12" i="1"/>
  <c r="W11" i="1"/>
  <c r="F13" i="1"/>
  <c r="F17" i="1"/>
  <c r="F19" i="1"/>
  <c r="F11" i="1"/>
  <c r="F9" i="1"/>
  <c r="D30" i="1"/>
  <c r="V30" i="1" s="1"/>
  <c r="F7" i="1"/>
  <c r="F5" i="1"/>
  <c r="F15" i="1" s="1"/>
  <c r="V16" i="1" l="1"/>
  <c r="W15" i="1"/>
  <c r="F29" i="1"/>
</calcChain>
</file>

<file path=xl/sharedStrings.xml><?xml version="1.0" encoding="utf-8"?>
<sst xmlns="http://schemas.openxmlformats.org/spreadsheetml/2006/main" count="128" uniqueCount="29">
  <si>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</si>
  <si>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</si>
  <si>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</si>
  <si>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</si>
  <si>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</si>
  <si>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</si>
  <si>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</si>
  <si>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</si>
  <si>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</si>
  <si>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</si>
  <si>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 xml:space="preserve"> -- </t>
  </si>
  <si>
    <t>Totalt / Total</t>
  </si>
  <si>
    <t>Arealtype
Land type</t>
  </si>
  <si>
    <t>Tabell 12. Skogbruksmark: skogtyper fordelt på arealtype (1000 ha).
Table 12. Forestry land: distribution of forest types by land type (1000 ha).</t>
  </si>
  <si>
    <t>Skogtype
Forest type</t>
  </si>
  <si>
    <t>Gran Spruce</t>
  </si>
  <si>
    <t>Furu Pine</t>
  </si>
  <si>
    <t>Edellauv Hardwood</t>
  </si>
  <si>
    <t>Annet lauv Other deciduous</t>
  </si>
  <si>
    <t>Uten tresetting Without tree cover</t>
  </si>
  <si>
    <t>% of each Land type</t>
  </si>
  <si>
    <t>% of both Land types (product. F +  Non-prod. F.)</t>
  </si>
  <si>
    <t>Finnmark Region forest figures are not included in the statistics for period 2005-2009, representing NFI 9</t>
  </si>
  <si>
    <t>Sums checked by JRC: 09-2018</t>
  </si>
  <si>
    <t>Percentages calculated by JRC: 09-2018</t>
  </si>
  <si>
    <t>Region in % of all Regions</t>
  </si>
  <si>
    <t>Produktivt skogareal / Productive forest area</t>
  </si>
  <si>
    <t>Uproduktivt skogareal / Non-productive forest area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</si>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</sst>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164" fontId="0" fillId="0" borderId="11" xfId="0" applyNumberFormat="1" applyBorder="1"/>
    <xf numFmtId="164" fontId="0" fillId="0" borderId="18" xfId="0" applyNumberFormat="1" applyBorder="1"/>
    <xf numFmtId="164" fontId="16" fillId="0" borderId="10" xfId="0" applyNumberFormat="1" applyFont="1" applyBorder="1"/>
    <xf numFmtId="164" fontId="16" fillId="0" borderId="17" xfId="0" applyNumberFormat="1" applyFont="1" applyBorder="1"/>
    <xf numFmtId="0" fontId="16" fillId="0" borderId="0" xfId="0" applyFont="1"/>
    <xf numFmtId="164" fontId="0" fillId="0" borderId="11" xfId="0" applyNumberFormat="1" applyFill="1" applyBorder="1"/>
    <xf numFmtId="164" fontId="0" fillId="0" borderId="18" xfId="0" applyNumberFormat="1" applyFill="1" applyBorder="1"/>
    <xf numFmtId="1" fontId="16" fillId="0" borderId="39" xfId="42" applyNumberFormat="1" applyFont="1" applyBorder="1"/>
    <xf numFmtId="165" fontId="0" fillId="0" borderId="11" xfId="42" applyNumberFormat="1" applyFont="1" applyBorder="1"/>
    <xf numFmtId="165" fontId="0" fillId="0" borderId="18" xfId="42" applyNumberFormat="1" applyFont="1" applyBorder="1"/>
    <xf numFmtId="165" fontId="16" fillId="0" borderId="18" xfId="42" applyNumberFormat="1" applyFont="1" applyBorder="1"/>
    <xf numFmtId="165" fontId="0" fillId="0" borderId="12" xfId="42" applyNumberFormat="1" applyFont="1" applyBorder="1"/>
    <xf numFmtId="165" fontId="0" fillId="0" borderId="19" xfId="42" applyNumberFormat="1" applyFont="1" applyBorder="1"/>
    <xf numFmtId="165" fontId="19" fillId="0" borderId="28" xfId="42" applyNumberFormat="1" applyFont="1" applyBorder="1"/>
    <xf numFmtId="164" fontId="16" fillId="0" borderId="39" xfId="0" applyNumberFormat="1" applyFont="1" applyBorder="1"/>
    <xf numFmtId="10" fontId="16" fillId="0" borderId="39" xfId="42" applyNumberFormat="1" applyFont="1" applyBorder="1"/>
    <xf numFmtId="165" fontId="19" fillId="33" borderId="33" xfId="42" applyNumberFormat="1" applyFont="1" applyFill="1" applyBorder="1"/>
    <xf numFmtId="164" fontId="16" fillId="33" borderId="39" xfId="0" applyNumberFormat="1" applyFont="1" applyFill="1" applyBorder="1"/>
    <xf numFmtId="10" fontId="16" fillId="33" borderId="39" xfId="42" applyNumberFormat="1" applyFont="1" applyFill="1" applyBorder="1"/>
    <xf numFmtId="165" fontId="19" fillId="0" borderId="33" xfId="42" applyNumberFormat="1" applyFont="1" applyBorder="1"/>
    <xf numFmtId="10" fontId="16" fillId="33" borderId="35" xfId="42" applyNumberFormat="1" applyFont="1" applyFill="1" applyBorder="1"/>
    <xf numFmtId="10" fontId="16" fillId="0" borderId="31" xfId="42" applyNumberFormat="1" applyFont="1" applyBorder="1"/>
    <xf numFmtId="0" fontId="18" fillId="0" borderId="0" xfId="0" applyFont="1" applyFill="1" applyBorder="1" applyAlignment="1" applyProtection="1">
      <alignment wrapText="1"/>
    </xf>
    <xf numFmtId="165" fontId="16" fillId="0" borderId="25" xfId="42" applyNumberFormat="1" applyFont="1" applyBorder="1"/>
    <xf numFmtId="165" fontId="19" fillId="0" borderId="23" xfId="42" applyNumberFormat="1" applyFont="1" applyBorder="1"/>
    <xf numFmtId="164" fontId="16" fillId="0" borderId="13" xfId="0" applyNumberFormat="1" applyFont="1" applyBorder="1"/>
    <xf numFmtId="164" fontId="16" fillId="0" borderId="11" xfId="0" applyNumberFormat="1" applyFont="1" applyBorder="1"/>
    <xf numFmtId="165" fontId="16" fillId="0" borderId="11" xfId="42" applyNumberFormat="1" applyFont="1" applyBorder="1"/>
    <xf numFmtId="165" fontId="16" fillId="0" borderId="12" xfId="42" applyNumberFormat="1" applyFont="1" applyBorder="1"/>
    <xf numFmtId="165" fontId="0" fillId="0" borderId="26" xfId="42" applyNumberFormat="1" applyFont="1" applyBorder="1"/>
    <xf numFmtId="165" fontId="0" fillId="0" borderId="35" xfId="42" applyNumberFormat="1" applyFont="1" applyBorder="1"/>
    <xf numFmtId="0" fontId="16" fillId="0" borderId="44" xfId="0" applyFont="1" applyBorder="1" applyAlignment="1">
      <alignment horizontal="center"/>
    </xf>
    <xf numFmtId="165" fontId="16" fillId="0" borderId="39" xfId="42" applyNumberFormat="1" applyFont="1" applyBorder="1"/>
    <xf numFmtId="165" fontId="16" fillId="0" borderId="35" xfId="42" applyNumberFormat="1" applyFont="1" applyBorder="1"/>
    <xf numFmtId="165" fontId="0" fillId="0" borderId="36" xfId="42" applyNumberFormat="1" applyFont="1" applyBorder="1"/>
    <xf numFmtId="165" fontId="0" fillId="0" borderId="24" xfId="42" applyNumberFormat="1" applyFont="1" applyBorder="1"/>
    <xf numFmtId="164" fontId="0" fillId="0" borderId="17" xfId="0" applyNumberFormat="1" applyBorder="1"/>
    <xf numFmtId="164" fontId="0" fillId="0" borderId="36" xfId="0" applyNumberFormat="1" applyBorder="1"/>
    <xf numFmtId="165" fontId="16" fillId="0" borderId="36" xfId="42" applyNumberFormat="1" applyFont="1" applyBorder="1"/>
    <xf numFmtId="165" fontId="19" fillId="0" borderId="46" xfId="42" applyNumberFormat="1" applyFont="1" applyBorder="1"/>
    <xf numFmtId="164" fontId="16" fillId="0" borderId="36" xfId="0" applyNumberFormat="1" applyFont="1" applyBorder="1"/>
    <xf numFmtId="10" fontId="16" fillId="0" borderId="36" xfId="42" applyNumberFormat="1" applyFont="1" applyBorder="1"/>
    <xf numFmtId="165" fontId="19" fillId="33" borderId="47" xfId="42" applyNumberFormat="1" applyFont="1" applyFill="1" applyBorder="1"/>
    <xf numFmtId="164" fontId="16" fillId="33" borderId="36" xfId="0" applyNumberFormat="1" applyFont="1" applyFill="1" applyBorder="1"/>
    <xf numFmtId="10" fontId="16" fillId="33" borderId="36" xfId="42" applyNumberFormat="1" applyFont="1" applyFill="1" applyBorder="1"/>
    <xf numFmtId="165" fontId="19" fillId="0" borderId="47" xfId="42" applyNumberFormat="1" applyFont="1" applyBorder="1"/>
    <xf numFmtId="10" fontId="16" fillId="33" borderId="24" xfId="42" applyNumberFormat="1" applyFont="1" applyFill="1" applyBorder="1"/>
    <xf numFmtId="164" fontId="0" fillId="33" borderId="11" xfId="0" applyNumberFormat="1" applyFill="1" applyBorder="1"/>
    <xf numFmtId="165" fontId="0" fillId="33" borderId="11" xfId="42" applyNumberFormat="1" applyFont="1" applyFill="1" applyBorder="1"/>
    <xf numFmtId="164" fontId="0" fillId="33" borderId="18" xfId="0" applyNumberFormat="1" applyFill="1" applyBorder="1"/>
    <xf numFmtId="165" fontId="0" fillId="33" borderId="18" xfId="42" applyNumberFormat="1" applyFont="1" applyFill="1" applyBorder="1"/>
    <xf numFmtId="165" fontId="0" fillId="33" borderId="36" xfId="42" applyNumberFormat="1" applyFont="1" applyFill="1" applyBorder="1"/>
    <xf numFmtId="164" fontId="16" fillId="33" borderId="13" xfId="0" applyNumberFormat="1" applyFont="1" applyFill="1" applyBorder="1"/>
    <xf numFmtId="164" fontId="16" fillId="33" borderId="11" xfId="0" applyNumberFormat="1" applyFont="1" applyFill="1" applyBorder="1"/>
    <xf numFmtId="165" fontId="16" fillId="33" borderId="11" xfId="42" applyNumberFormat="1" applyFont="1" applyFill="1" applyBorder="1"/>
    <xf numFmtId="164" fontId="0" fillId="33" borderId="36" xfId="0" applyNumberFormat="1" applyFill="1" applyBorder="1"/>
    <xf numFmtId="165" fontId="0" fillId="33" borderId="42" xfId="42" applyNumberFormat="1" applyFont="1" applyFill="1" applyBorder="1"/>
    <xf numFmtId="165" fontId="0" fillId="33" borderId="43" xfId="42" applyNumberFormat="1" applyFont="1" applyFill="1" applyBorder="1"/>
    <xf numFmtId="164" fontId="0" fillId="33" borderId="43" xfId="0" applyNumberFormat="1" applyFill="1" applyBorder="1"/>
    <xf numFmtId="165" fontId="0" fillId="33" borderId="45" xfId="42" applyNumberFormat="1" applyFont="1" applyFill="1" applyBorder="1"/>
    <xf numFmtId="165" fontId="16" fillId="33" borderId="42" xfId="42" applyNumberFormat="1" applyFont="1" applyFill="1" applyBorder="1"/>
    <xf numFmtId="164" fontId="0" fillId="33" borderId="45" xfId="0" applyNumberFormat="1" applyFill="1" applyBorder="1"/>
    <xf numFmtId="0" fontId="18" fillId="0" borderId="48" xfId="0" applyFont="1" applyFill="1" applyBorder="1" applyAlignment="1" applyProtection="1">
      <alignment wrapText="1"/>
    </xf>
    <xf numFmtId="165" fontId="19" fillId="0" borderId="49" xfId="42" applyNumberFormat="1" applyFont="1" applyBorder="1"/>
    <xf numFmtId="164" fontId="16" fillId="0" borderId="41" xfId="0" applyNumberFormat="1" applyFont="1" applyBorder="1"/>
    <xf numFmtId="10" fontId="16" fillId="0" borderId="41" xfId="42" applyNumberFormat="1" applyFont="1" applyBorder="1"/>
    <xf numFmtId="165" fontId="19" fillId="33" borderId="50" xfId="42" applyNumberFormat="1" applyFont="1" applyFill="1" applyBorder="1"/>
    <xf numFmtId="164" fontId="16" fillId="33" borderId="41" xfId="0" applyNumberFormat="1" applyFont="1" applyFill="1" applyBorder="1"/>
    <xf numFmtId="10" fontId="16" fillId="33" borderId="41" xfId="42" applyNumberFormat="1" applyFont="1" applyFill="1" applyBorder="1"/>
    <xf numFmtId="165" fontId="19" fillId="0" borderId="50" xfId="42" applyNumberFormat="1" applyFont="1" applyBorder="1"/>
    <xf numFmtId="10" fontId="16" fillId="33" borderId="40" xfId="42" applyNumberFormat="1" applyFont="1" applyFill="1" applyBorder="1"/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33" borderId="34" xfId="0" applyFill="1" applyBorder="1" applyAlignment="1">
      <alignment horizontal="center" wrapText="1"/>
    </xf>
    <xf numFmtId="0" fontId="0" fillId="33" borderId="32" xfId="0" applyFill="1" applyBorder="1" applyAlignment="1">
      <alignment horizontal="center" wrapText="1"/>
    </xf>
    <xf numFmtId="0" fontId="0" fillId="33" borderId="33" xfId="0" applyFill="1" applyBorder="1" applyAlignment="1">
      <alignment horizontal="center" wrapText="1"/>
    </xf>
    <xf numFmtId="0" fontId="0" fillId="0" borderId="34" xfId="0" applyFill="1" applyBorder="1" applyAlignment="1">
      <alignment horizontal="center" wrapText="1"/>
    </xf>
    <xf numFmtId="0" fontId="0" fillId="0" borderId="32" xfId="0" applyFill="1" applyBorder="1" applyAlignment="1">
      <alignment horizontal="center" wrapText="1"/>
    </xf>
    <xf numFmtId="0" fontId="0" fillId="0" borderId="33" xfId="0" applyFill="1" applyBorder="1" applyAlignment="1">
      <alignment horizontal="center" wrapText="1"/>
    </xf>
    <xf numFmtId="0" fontId="0" fillId="33" borderId="31" xfId="0" applyFill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20" xfId="0" applyFont="1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6" fillId="0" borderId="44" xfId="0" applyFont="1" applyFill="1" applyBorder="1" applyAlignment="1">
      <alignment wrapText="1"/>
    </xf>
    <xf numFmtId="0" fontId="0" fillId="0" borderId="36" xfId="0" applyBorder="1" applyAlignment="1">
      <alignment horizontal="center"/>
    </xf>
    <xf numFmtId="3" fontId="16" fillId="0" borderId="42" xfId="0" applyNumberFormat="1" applyFont="1" applyBorder="1"/>
    <xf numFmtId="3" fontId="16" fillId="33" borderId="11" xfId="0" applyNumberFormat="1" applyFont="1" applyFill="1" applyBorder="1"/>
    <xf numFmtId="164" fontId="16" fillId="0" borderId="11" xfId="0" applyNumberFormat="1" applyFont="1" applyFill="1" applyBorder="1"/>
    <xf numFmtId="3" fontId="16" fillId="0" borderId="11" xfId="0" applyNumberFormat="1" applyFont="1" applyFill="1" applyBorder="1"/>
    <xf numFmtId="164" fontId="16" fillId="33" borderId="42" xfId="0" applyNumberFormat="1" applyFont="1" applyFill="1" applyBorder="1"/>
    <xf numFmtId="1" fontId="16" fillId="0" borderId="11" xfId="42" applyNumberFormat="1" applyFont="1" applyBorder="1"/>
    <xf numFmtId="0" fontId="0" fillId="0" borderId="45" xfId="0" applyBorder="1" applyAlignment="1">
      <alignment horizontal="center"/>
    </xf>
    <xf numFmtId="164" fontId="0" fillId="0" borderId="10" xfId="0" applyNumberFormat="1" applyBorder="1"/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/>
    </xf>
    <xf numFmtId="0" fontId="18" fillId="0" borderId="53" xfId="0" applyFont="1" applyFill="1" applyBorder="1" applyAlignment="1" applyProtection="1">
      <alignment wrapText="1"/>
    </xf>
    <xf numFmtId="0" fontId="0" fillId="0" borderId="5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52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6" fillId="0" borderId="48" xfId="0" applyFont="1" applyFill="1" applyBorder="1" applyAlignment="1">
      <alignment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0" borderId="15" xfId="0" applyFill="1" applyBorder="1" applyAlignment="1">
      <alignment vertical="top" wrapText="1"/>
    </xf>
    <xf numFmtId="0" fontId="0" fillId="33" borderId="27" xfId="0" applyFill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6" fillId="0" borderId="15" xfId="0" applyFont="1" applyBorder="1" applyAlignment="1">
      <alignment vertical="top" wrapText="1"/>
    </xf>
    <xf numFmtId="0" fontId="0" fillId="0" borderId="16" xfId="0" applyBorder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2" max="2" width="51.140625" customWidth="1"/>
    <col min="3" max="3" width="34.140625" customWidth="1"/>
    <col min="4" max="4" width="11.7109375" customWidth="1"/>
    <col min="5" max="6" width="9.7109375" customWidth="1"/>
    <col min="7" max="7" width="11.7109375" customWidth="1"/>
    <col min="8" max="9" width="9.7109375" customWidth="1"/>
    <col min="10" max="10" width="11.7109375" customWidth="1"/>
    <col min="11" max="12" width="9.7109375" customWidth="1"/>
    <col min="13" max="13" width="11.7109375" customWidth="1"/>
    <col min="14" max="15" width="9.7109375" customWidth="1"/>
    <col min="16" max="16" width="11.7109375" customWidth="1"/>
    <col min="17" max="18" width="9.7109375" customWidth="1"/>
    <col min="19" max="19" width="11.7109375" customWidth="1"/>
    <col min="20" max="21" width="9.7109375" customWidth="1"/>
    <col min="22" max="22" width="11.7109375" customWidth="1"/>
    <col min="23" max="24" width="9.7109375" customWidth="1"/>
  </cols>
  <sheetData>
    <row r="1" spans="1:24" ht="30.75" customHeight="1" thickBot="1" x14ac:dyDescent="0.3">
      <c r="A1" s="91"/>
      <c r="B1" s="91"/>
      <c r="C1" s="91"/>
      <c r="D1" s="88" t="s">
        <v>13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90"/>
    </row>
    <row r="2" spans="1:24" ht="15.75" customHeight="1" thickBot="1" x14ac:dyDescent="0.3">
      <c r="A2" s="91"/>
      <c r="B2" s="92"/>
      <c r="C2" s="92"/>
      <c r="D2" s="82" t="s">
        <v>9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4"/>
    </row>
    <row r="3" spans="1:24" ht="61.5" customHeight="1" thickBot="1" x14ac:dyDescent="0.3">
      <c r="A3" s="91"/>
      <c r="B3" s="92"/>
      <c r="C3" s="92"/>
      <c r="D3" s="72" t="s">
        <v>1</v>
      </c>
      <c r="E3" s="73"/>
      <c r="F3" s="74"/>
      <c r="G3" s="75" t="s">
        <v>2</v>
      </c>
      <c r="H3" s="76"/>
      <c r="I3" s="77"/>
      <c r="J3" s="78" t="s">
        <v>3</v>
      </c>
      <c r="K3" s="79"/>
      <c r="L3" s="80"/>
      <c r="M3" s="75" t="s">
        <v>4</v>
      </c>
      <c r="N3" s="76"/>
      <c r="O3" s="77"/>
      <c r="P3" s="78" t="s">
        <v>5</v>
      </c>
      <c r="Q3" s="79"/>
      <c r="R3" s="80"/>
      <c r="S3" s="75" t="s">
        <v>6</v>
      </c>
      <c r="T3" s="76"/>
      <c r="U3" s="81"/>
      <c r="V3" s="85" t="s">
        <v>7</v>
      </c>
      <c r="W3" s="86"/>
      <c r="X3" s="87"/>
    </row>
    <row r="4" spans="1:24" ht="105.75" customHeight="1" thickBot="1" x14ac:dyDescent="0.3">
      <c r="A4" s="112" t="s">
        <v>28</v>
      </c>
      <c r="B4" s="103" t="s">
        <v>12</v>
      </c>
      <c r="C4" s="103" t="s">
        <v>14</v>
      </c>
      <c r="D4" s="115" t="s">
        <v>0</v>
      </c>
      <c r="E4" s="116" t="s">
        <v>20</v>
      </c>
      <c r="F4" s="116" t="s">
        <v>21</v>
      </c>
      <c r="G4" s="117" t="s">
        <v>0</v>
      </c>
      <c r="H4" s="117" t="s">
        <v>20</v>
      </c>
      <c r="I4" s="117" t="s">
        <v>21</v>
      </c>
      <c r="J4" s="118" t="s">
        <v>0</v>
      </c>
      <c r="K4" s="118" t="s">
        <v>20</v>
      </c>
      <c r="L4" s="118" t="s">
        <v>21</v>
      </c>
      <c r="M4" s="117" t="s">
        <v>0</v>
      </c>
      <c r="N4" s="117" t="s">
        <v>20</v>
      </c>
      <c r="O4" s="117" t="s">
        <v>21</v>
      </c>
      <c r="P4" s="118" t="s">
        <v>0</v>
      </c>
      <c r="Q4" s="118" t="s">
        <v>20</v>
      </c>
      <c r="R4" s="118" t="s">
        <v>21</v>
      </c>
      <c r="S4" s="117" t="s">
        <v>0</v>
      </c>
      <c r="T4" s="117" t="s">
        <v>20</v>
      </c>
      <c r="U4" s="119" t="s">
        <v>21</v>
      </c>
      <c r="V4" s="120" t="s">
        <v>0</v>
      </c>
      <c r="W4" s="121" t="s">
        <v>20</v>
      </c>
      <c r="X4" s="122" t="s">
        <v>21</v>
      </c>
    </row>
    <row r="5" spans="1:24" x14ac:dyDescent="0.25">
      <c r="A5" s="113">
        <v>1</v>
      </c>
      <c r="B5" s="108" t="s">
        <v>26</v>
      </c>
      <c r="C5" s="104" t="s">
        <v>15</v>
      </c>
      <c r="D5" s="102">
        <v>804.6</v>
      </c>
      <c r="E5" s="1">
        <v>41</v>
      </c>
      <c r="F5" s="9">
        <f>D5/D$29</f>
        <v>0.36173178078496604</v>
      </c>
      <c r="G5" s="48">
        <v>742.1</v>
      </c>
      <c r="H5" s="48">
        <v>48.5</v>
      </c>
      <c r="I5" s="49">
        <f>G5/G$29</f>
        <v>0.4092087124345189</v>
      </c>
      <c r="J5" s="6">
        <v>347.1</v>
      </c>
      <c r="K5" s="6">
        <v>29.4</v>
      </c>
      <c r="L5" s="9">
        <f>J5/J$29</f>
        <v>0.21360000000000001</v>
      </c>
      <c r="M5" s="48">
        <v>173.3</v>
      </c>
      <c r="N5" s="48">
        <v>16.5</v>
      </c>
      <c r="O5" s="49">
        <f>M5/M$29</f>
        <v>0.11545636242504997</v>
      </c>
      <c r="P5" s="6">
        <v>584.4</v>
      </c>
      <c r="Q5" s="6">
        <v>53.8</v>
      </c>
      <c r="R5" s="9">
        <f>P5/P$29</f>
        <v>0.37270408163265306</v>
      </c>
      <c r="S5" s="48">
        <v>185.3</v>
      </c>
      <c r="T5" s="48">
        <v>16.399999999999999</v>
      </c>
      <c r="U5" s="57">
        <f>S5/S$29</f>
        <v>0.10375139977603584</v>
      </c>
      <c r="V5" s="3">
        <f>SUM(D5,G5,J5,M5,P5,S5)</f>
        <v>2836.8000000000006</v>
      </c>
      <c r="W5" s="28">
        <f>V5/V$15</f>
        <v>0.35723010666028643</v>
      </c>
      <c r="X5" s="12">
        <f>V5/V$29</f>
        <v>0.26970907016543078</v>
      </c>
    </row>
    <row r="6" spans="1:24" ht="15" customHeight="1" x14ac:dyDescent="0.25">
      <c r="A6" s="94">
        <v>2</v>
      </c>
      <c r="B6" s="109" t="s">
        <v>26</v>
      </c>
      <c r="C6" s="105" t="s">
        <v>25</v>
      </c>
      <c r="D6" s="40">
        <f>D5/$V5</f>
        <v>0.28362944162436543</v>
      </c>
      <c r="E6" s="41"/>
      <c r="F6" s="42"/>
      <c r="G6" s="43">
        <f>G5/$V5</f>
        <v>0.26159757473209244</v>
      </c>
      <c r="H6" s="44"/>
      <c r="I6" s="45"/>
      <c r="J6" s="46">
        <f>J5/$V5</f>
        <v>0.12235617597292722</v>
      </c>
      <c r="K6" s="41"/>
      <c r="L6" s="42"/>
      <c r="M6" s="43">
        <f>M5/$V5</f>
        <v>6.1089960518894516E-2</v>
      </c>
      <c r="N6" s="44"/>
      <c r="O6" s="45"/>
      <c r="P6" s="46">
        <f>P5/$V5</f>
        <v>0.20600676818950925</v>
      </c>
      <c r="Q6" s="41"/>
      <c r="R6" s="42"/>
      <c r="S6" s="43">
        <f>S5/$V5</f>
        <v>6.5320078962210926E-2</v>
      </c>
      <c r="T6" s="44"/>
      <c r="U6" s="47"/>
      <c r="V6" s="25">
        <f t="shared" ref="V6" si="0">SUM(D6,G6,J6,M6,P6,S6)</f>
        <v>0.99999999999999978</v>
      </c>
      <c r="W6" s="11"/>
      <c r="X6" s="13"/>
    </row>
    <row r="7" spans="1:24" x14ac:dyDescent="0.25">
      <c r="A7" s="94">
        <v>3</v>
      </c>
      <c r="B7" s="109" t="s">
        <v>26</v>
      </c>
      <c r="C7" s="106" t="s">
        <v>16</v>
      </c>
      <c r="D7" s="37">
        <v>803.6</v>
      </c>
      <c r="E7" s="2">
        <v>41</v>
      </c>
      <c r="F7" s="10">
        <f>D7/D$29</f>
        <v>0.36128220114193227</v>
      </c>
      <c r="G7" s="50">
        <v>362.1</v>
      </c>
      <c r="H7" s="50">
        <v>23.6</v>
      </c>
      <c r="I7" s="51">
        <f>G7/G$29</f>
        <v>0.19966914805624483</v>
      </c>
      <c r="J7" s="7">
        <v>513.6</v>
      </c>
      <c r="K7" s="7">
        <v>43.5</v>
      </c>
      <c r="L7" s="10">
        <f>J7/J$29</f>
        <v>0.31606153846153845</v>
      </c>
      <c r="M7" s="50">
        <v>336.3</v>
      </c>
      <c r="N7" s="50">
        <v>32</v>
      </c>
      <c r="O7" s="51">
        <f>M7/M$29</f>
        <v>0.22405063291139241</v>
      </c>
      <c r="P7" s="7">
        <v>199.1</v>
      </c>
      <c r="Q7" s="7">
        <v>18.3</v>
      </c>
      <c r="R7" s="10">
        <f>P7/P$29</f>
        <v>0.12697704081632652</v>
      </c>
      <c r="S7" s="50">
        <v>80.2</v>
      </c>
      <c r="T7" s="50">
        <v>7.1</v>
      </c>
      <c r="U7" s="58">
        <f>S7/S$29</f>
        <v>4.4904815229563272E-2</v>
      </c>
      <c r="V7" s="4">
        <f>SUM(D7,G7,J7,M7,P7,S7)</f>
        <v>2294.9</v>
      </c>
      <c r="W7" s="11">
        <f>V7/V$15</f>
        <v>0.28899019027590633</v>
      </c>
      <c r="X7" s="13">
        <f>V7/V$29</f>
        <v>0.21818786841604867</v>
      </c>
    </row>
    <row r="8" spans="1:24" x14ac:dyDescent="0.25">
      <c r="A8" s="94">
        <v>4</v>
      </c>
      <c r="B8" s="109" t="s">
        <v>26</v>
      </c>
      <c r="C8" s="105" t="s">
        <v>25</v>
      </c>
      <c r="D8" s="40">
        <f>D7/$V7</f>
        <v>0.35016776330123317</v>
      </c>
      <c r="E8" s="41"/>
      <c r="F8" s="42"/>
      <c r="G8" s="43">
        <f>G7/$V7</f>
        <v>0.15778465292605343</v>
      </c>
      <c r="H8" s="44"/>
      <c r="I8" s="45"/>
      <c r="J8" s="46">
        <f>J7/$V7</f>
        <v>0.22380060133339144</v>
      </c>
      <c r="K8" s="41"/>
      <c r="L8" s="42"/>
      <c r="M8" s="43">
        <f>M7/$V7</f>
        <v>0.14654233299925923</v>
      </c>
      <c r="N8" s="44"/>
      <c r="O8" s="45"/>
      <c r="P8" s="46">
        <f>P7/$V7</f>
        <v>8.6757592923438917E-2</v>
      </c>
      <c r="Q8" s="41"/>
      <c r="R8" s="42"/>
      <c r="S8" s="43">
        <f>S7/$V7</f>
        <v>3.4947056516623817E-2</v>
      </c>
      <c r="T8" s="44"/>
      <c r="U8" s="47"/>
      <c r="V8" s="25">
        <f t="shared" ref="V8" si="1">SUM(D8,G8,J8,M8,P8,S8)</f>
        <v>0.99999999999999989</v>
      </c>
      <c r="W8" s="11"/>
      <c r="X8" s="13"/>
    </row>
    <row r="9" spans="1:24" x14ac:dyDescent="0.25">
      <c r="A9" s="94">
        <v>5</v>
      </c>
      <c r="B9" s="109" t="s">
        <v>26</v>
      </c>
      <c r="C9" s="106" t="s">
        <v>17</v>
      </c>
      <c r="D9" s="37">
        <v>2.2999999999999998</v>
      </c>
      <c r="E9" s="2">
        <v>0.1</v>
      </c>
      <c r="F9" s="10">
        <f>D9/D$29</f>
        <v>1.0340331789776558E-3</v>
      </c>
      <c r="G9" s="50">
        <v>18.8</v>
      </c>
      <c r="H9" s="50">
        <v>1.2</v>
      </c>
      <c r="I9" s="51">
        <f t="shared" ref="I9:I23" si="2">G9/G$29</f>
        <v>1.036669423766198E-2</v>
      </c>
      <c r="J9" s="7">
        <v>49.9</v>
      </c>
      <c r="K9" s="7">
        <v>4.2</v>
      </c>
      <c r="L9" s="10">
        <f t="shared" ref="L9:L23" si="3">J9/J$29</f>
        <v>3.0707692307692307E-2</v>
      </c>
      <c r="M9" s="50">
        <v>28.2</v>
      </c>
      <c r="N9" s="50">
        <v>2.7</v>
      </c>
      <c r="O9" s="51">
        <f>M9/M$29</f>
        <v>1.8787475016655564E-2</v>
      </c>
      <c r="P9" s="7" t="s">
        <v>10</v>
      </c>
      <c r="Q9" s="7" t="s">
        <v>10</v>
      </c>
      <c r="R9" s="7" t="s">
        <v>10</v>
      </c>
      <c r="S9" s="50" t="s">
        <v>10</v>
      </c>
      <c r="T9" s="50" t="s">
        <v>10</v>
      </c>
      <c r="U9" s="59" t="s">
        <v>10</v>
      </c>
      <c r="V9" s="4">
        <f>SUM(D9,G9,J9,M9,P9,S9)</f>
        <v>99.2</v>
      </c>
      <c r="W9" s="11">
        <f>V9/V$15</f>
        <v>1.249197214491695E-2</v>
      </c>
      <c r="X9" s="13">
        <f>V9/V$29</f>
        <v>9.431450846168473E-3</v>
      </c>
    </row>
    <row r="10" spans="1:24" x14ac:dyDescent="0.25">
      <c r="A10" s="94">
        <v>6</v>
      </c>
      <c r="B10" s="109" t="s">
        <v>26</v>
      </c>
      <c r="C10" s="105" t="s">
        <v>25</v>
      </c>
      <c r="D10" s="40">
        <f>D9/$V9</f>
        <v>2.3185483870967739E-2</v>
      </c>
      <c r="E10" s="41"/>
      <c r="F10" s="42"/>
      <c r="G10" s="43">
        <f>G9/$V9</f>
        <v>0.18951612903225806</v>
      </c>
      <c r="H10" s="44"/>
      <c r="I10" s="45"/>
      <c r="J10" s="46">
        <f>J9/$V9</f>
        <v>0.50302419354838712</v>
      </c>
      <c r="K10" s="41"/>
      <c r="L10" s="42"/>
      <c r="M10" s="43">
        <f>M9/$V9</f>
        <v>0.28427419354838707</v>
      </c>
      <c r="N10" s="44"/>
      <c r="O10" s="45"/>
      <c r="P10" s="7" t="s">
        <v>10</v>
      </c>
      <c r="Q10" s="41"/>
      <c r="R10" s="42"/>
      <c r="S10" s="50" t="s">
        <v>10</v>
      </c>
      <c r="T10" s="44"/>
      <c r="U10" s="47"/>
      <c r="V10" s="25">
        <f t="shared" ref="V10" si="4">SUM(D10,G10,J10,M10,P10,S10)</f>
        <v>1</v>
      </c>
      <c r="W10" s="11"/>
      <c r="X10" s="13"/>
    </row>
    <row r="11" spans="1:24" x14ac:dyDescent="0.25">
      <c r="A11" s="94">
        <v>7</v>
      </c>
      <c r="B11" s="109" t="s">
        <v>26</v>
      </c>
      <c r="C11" s="106" t="s">
        <v>18</v>
      </c>
      <c r="D11" s="37">
        <v>297.89999999999998</v>
      </c>
      <c r="E11" s="2">
        <v>15.2</v>
      </c>
      <c r="F11" s="10">
        <f>D11/D$29</f>
        <v>0.13392977565975811</v>
      </c>
      <c r="G11" s="50">
        <v>364.9</v>
      </c>
      <c r="H11" s="50">
        <v>23.8</v>
      </c>
      <c r="I11" s="51">
        <f t="shared" si="2"/>
        <v>0.20121312379376893</v>
      </c>
      <c r="J11" s="7">
        <v>243.1</v>
      </c>
      <c r="K11" s="7">
        <v>20.6</v>
      </c>
      <c r="L11" s="10">
        <f t="shared" si="3"/>
        <v>0.14959999999999998</v>
      </c>
      <c r="M11" s="50">
        <v>476.4</v>
      </c>
      <c r="N11" s="50">
        <v>45.4</v>
      </c>
      <c r="O11" s="51">
        <f>M11/M$29</f>
        <v>0.31738840772818122</v>
      </c>
      <c r="P11" s="7">
        <v>284.2</v>
      </c>
      <c r="Q11" s="7">
        <v>26.2</v>
      </c>
      <c r="R11" s="10">
        <f>P11/P$29</f>
        <v>0.18124999999999999</v>
      </c>
      <c r="S11" s="50">
        <v>839</v>
      </c>
      <c r="T11" s="50">
        <v>74.099999999999994</v>
      </c>
      <c r="U11" s="58">
        <f>S11/S$29</f>
        <v>0.46976483762597987</v>
      </c>
      <c r="V11" s="4">
        <f>SUM(D11,G11,J11,M11,P11,S11)</f>
        <v>2505.5</v>
      </c>
      <c r="W11" s="11">
        <f>V11/V$15</f>
        <v>0.31551044565614333</v>
      </c>
      <c r="X11" s="13">
        <f>V11/V$29</f>
        <v>0.2382106864422894</v>
      </c>
    </row>
    <row r="12" spans="1:24" x14ac:dyDescent="0.25">
      <c r="A12" s="94">
        <v>8</v>
      </c>
      <c r="B12" s="109" t="s">
        <v>26</v>
      </c>
      <c r="C12" s="105" t="s">
        <v>25</v>
      </c>
      <c r="D12" s="40">
        <f>D11/$V11</f>
        <v>0.11889842346836958</v>
      </c>
      <c r="E12" s="41"/>
      <c r="F12" s="42"/>
      <c r="G12" s="43">
        <f>G11/$V11</f>
        <v>0.14563959289562961</v>
      </c>
      <c r="H12" s="44"/>
      <c r="I12" s="45"/>
      <c r="J12" s="46">
        <f>J11/$V11</f>
        <v>9.7026541608461386E-2</v>
      </c>
      <c r="K12" s="41"/>
      <c r="L12" s="42"/>
      <c r="M12" s="43">
        <f>M11/$V11</f>
        <v>0.1901416882857713</v>
      </c>
      <c r="N12" s="44"/>
      <c r="O12" s="45"/>
      <c r="P12" s="46">
        <f>P11/$V11</f>
        <v>0.11343045300339254</v>
      </c>
      <c r="Q12" s="41"/>
      <c r="R12" s="42"/>
      <c r="S12" s="43">
        <f>S11/$V11</f>
        <v>0.33486330073837556</v>
      </c>
      <c r="T12" s="44"/>
      <c r="U12" s="47"/>
      <c r="V12" s="25">
        <f t="shared" ref="V12" si="5">SUM(D12,G12,J12,M12,P12,S12)</f>
        <v>0.99999999999999989</v>
      </c>
      <c r="W12" s="39"/>
      <c r="X12" s="36"/>
    </row>
    <row r="13" spans="1:24" x14ac:dyDescent="0.25">
      <c r="A13" s="94">
        <v>9</v>
      </c>
      <c r="B13" s="109" t="s">
        <v>26</v>
      </c>
      <c r="C13" s="106" t="s">
        <v>19</v>
      </c>
      <c r="D13" s="37">
        <v>52.4</v>
      </c>
      <c r="E13" s="2">
        <v>2.7</v>
      </c>
      <c r="F13" s="35">
        <f>D13/D$29</f>
        <v>2.3557973294969201E-2</v>
      </c>
      <c r="G13" s="50">
        <v>43.3</v>
      </c>
      <c r="H13" s="50">
        <v>2.8</v>
      </c>
      <c r="I13" s="52">
        <f t="shared" si="2"/>
        <v>2.3876481940998069E-2</v>
      </c>
      <c r="J13" s="7">
        <v>27.7</v>
      </c>
      <c r="K13" s="7">
        <v>2.2999999999999998</v>
      </c>
      <c r="L13" s="35">
        <f t="shared" si="3"/>
        <v>1.7046153846153846E-2</v>
      </c>
      <c r="M13" s="50">
        <v>35.799999999999997</v>
      </c>
      <c r="N13" s="50">
        <v>3.4</v>
      </c>
      <c r="O13" s="52">
        <f>M13/M$29</f>
        <v>2.3850766155896066E-2</v>
      </c>
      <c r="P13" s="7">
        <v>18.2</v>
      </c>
      <c r="Q13" s="7">
        <v>1.7</v>
      </c>
      <c r="R13" s="35">
        <f>P13/P$29</f>
        <v>1.1607142857142858E-2</v>
      </c>
      <c r="S13" s="50">
        <v>27.3</v>
      </c>
      <c r="T13" s="50">
        <v>2.4</v>
      </c>
      <c r="U13" s="60">
        <f>S13/S$29</f>
        <v>1.5285554311310191E-2</v>
      </c>
      <c r="V13" s="4">
        <f>SUM(D13,G13,J13,M13,P13,S13)</f>
        <v>204.7</v>
      </c>
      <c r="W13" s="11">
        <f>V13/V$15</f>
        <v>2.577728526274697E-2</v>
      </c>
      <c r="X13" s="13">
        <f>V13/V$29</f>
        <v>1.9461874881156114E-2</v>
      </c>
    </row>
    <row r="14" spans="1:24" ht="15.75" thickBot="1" x14ac:dyDescent="0.3">
      <c r="A14" s="94">
        <v>10</v>
      </c>
      <c r="B14" s="109" t="s">
        <v>26</v>
      </c>
      <c r="C14" s="63" t="s">
        <v>25</v>
      </c>
      <c r="D14" s="40">
        <f>D13/$V13</f>
        <v>0.25598436736687835</v>
      </c>
      <c r="E14" s="41"/>
      <c r="F14" s="42"/>
      <c r="G14" s="43">
        <f>G13/$V13</f>
        <v>0.21152906692721055</v>
      </c>
      <c r="H14" s="44"/>
      <c r="I14" s="45"/>
      <c r="J14" s="46">
        <f>J13/$V13</f>
        <v>0.13531998045920859</v>
      </c>
      <c r="K14" s="41"/>
      <c r="L14" s="42"/>
      <c r="M14" s="43">
        <f>M13/$V13</f>
        <v>0.17489008304836345</v>
      </c>
      <c r="N14" s="44"/>
      <c r="O14" s="45"/>
      <c r="P14" s="46">
        <f>P13/$V13</f>
        <v>8.8910600879335611E-2</v>
      </c>
      <c r="Q14" s="41"/>
      <c r="R14" s="42"/>
      <c r="S14" s="43">
        <f>S13/$V13</f>
        <v>0.13336590131900344</v>
      </c>
      <c r="T14" s="44"/>
      <c r="U14" s="47"/>
      <c r="V14" s="25">
        <f t="shared" ref="V14" si="6">SUM(D14,G14,J14,M14,P14,S14)</f>
        <v>1</v>
      </c>
      <c r="W14" s="33"/>
      <c r="X14" s="31"/>
    </row>
    <row r="15" spans="1:24" s="5" customFormat="1" x14ac:dyDescent="0.25">
      <c r="A15" s="94">
        <v>11</v>
      </c>
      <c r="B15" s="109" t="s">
        <v>26</v>
      </c>
      <c r="C15" s="32" t="s">
        <v>8</v>
      </c>
      <c r="D15" s="3">
        <f>SUM(D5,D7,D9,D11,D13)</f>
        <v>1960.8000000000002</v>
      </c>
      <c r="E15" s="27">
        <f t="shared" ref="E15:W15" si="7">SUM(E5,E7,E9,E11,E13)</f>
        <v>100</v>
      </c>
      <c r="F15" s="28">
        <f t="shared" si="7"/>
        <v>0.8815357640606033</v>
      </c>
      <c r="G15" s="53">
        <f t="shared" si="7"/>
        <v>1531.2</v>
      </c>
      <c r="H15" s="54">
        <f t="shared" si="7"/>
        <v>99.899999999999991</v>
      </c>
      <c r="I15" s="55">
        <f t="shared" si="7"/>
        <v>0.84433416046319276</v>
      </c>
      <c r="J15" s="26">
        <f t="shared" si="7"/>
        <v>1181.4000000000001</v>
      </c>
      <c r="K15" s="27">
        <f t="shared" si="7"/>
        <v>100.00000000000001</v>
      </c>
      <c r="L15" s="28">
        <f t="shared" si="7"/>
        <v>0.72701538461538451</v>
      </c>
      <c r="M15" s="53">
        <f t="shared" si="7"/>
        <v>1050</v>
      </c>
      <c r="N15" s="54">
        <f t="shared" si="7"/>
        <v>100</v>
      </c>
      <c r="O15" s="55">
        <f t="shared" si="7"/>
        <v>0.69953364423717523</v>
      </c>
      <c r="P15" s="26">
        <f t="shared" si="7"/>
        <v>1085.9000000000001</v>
      </c>
      <c r="Q15" s="27">
        <f t="shared" si="7"/>
        <v>100</v>
      </c>
      <c r="R15" s="28">
        <f t="shared" si="7"/>
        <v>0.69253826530612239</v>
      </c>
      <c r="S15" s="53">
        <f t="shared" si="7"/>
        <v>1131.8</v>
      </c>
      <c r="T15" s="54">
        <f t="shared" si="7"/>
        <v>100</v>
      </c>
      <c r="U15" s="61">
        <f t="shared" si="7"/>
        <v>0.63370660694288916</v>
      </c>
      <c r="V15" s="3">
        <f>SUM(V5,V7,V9,V11,V13)</f>
        <v>7941.1</v>
      </c>
      <c r="W15" s="28">
        <f t="shared" si="7"/>
        <v>1</v>
      </c>
      <c r="X15" s="29">
        <f t="shared" ref="X15" si="8">SUM(X5:X13)</f>
        <v>0.75500095075109341</v>
      </c>
    </row>
    <row r="16" spans="1:24" s="5" customFormat="1" ht="15.75" thickBot="1" x14ac:dyDescent="0.3">
      <c r="A16" s="94">
        <v>12</v>
      </c>
      <c r="B16" s="110" t="s">
        <v>26</v>
      </c>
      <c r="C16" s="63" t="s">
        <v>25</v>
      </c>
      <c r="D16" s="64">
        <f>D15/$V15</f>
        <v>0.24691793328380202</v>
      </c>
      <c r="E16" s="65"/>
      <c r="F16" s="66"/>
      <c r="G16" s="67">
        <f>G15/$V15</f>
        <v>0.1928196345594439</v>
      </c>
      <c r="H16" s="68"/>
      <c r="I16" s="69"/>
      <c r="J16" s="70">
        <f>J15/$V15</f>
        <v>0.14877032149198474</v>
      </c>
      <c r="K16" s="65"/>
      <c r="L16" s="66"/>
      <c r="M16" s="67">
        <f>M15/$V15</f>
        <v>0.13222349548551207</v>
      </c>
      <c r="N16" s="68"/>
      <c r="O16" s="69"/>
      <c r="P16" s="70">
        <f>P15/$V15</f>
        <v>0.13674427975973102</v>
      </c>
      <c r="Q16" s="65"/>
      <c r="R16" s="66"/>
      <c r="S16" s="67">
        <f>S15/$V15</f>
        <v>0.14252433541952625</v>
      </c>
      <c r="T16" s="68"/>
      <c r="U16" s="71"/>
      <c r="V16" s="20">
        <f t="shared" ref="V16" si="9">SUM(D16,G16,J16,M16,P16,S16)</f>
        <v>1</v>
      </c>
      <c r="W16" s="33"/>
      <c r="X16" s="34"/>
    </row>
    <row r="17" spans="1:24" x14ac:dyDescent="0.25">
      <c r="A17" s="94">
        <v>13</v>
      </c>
      <c r="B17" s="111" t="s">
        <v>27</v>
      </c>
      <c r="C17" s="107" t="s">
        <v>15</v>
      </c>
      <c r="D17" s="37">
        <v>51.5</v>
      </c>
      <c r="E17" s="2">
        <v>19.5</v>
      </c>
      <c r="F17" s="10">
        <f>D17/D$29</f>
        <v>2.3153351616238816E-2</v>
      </c>
      <c r="G17" s="50">
        <v>75.900000000000006</v>
      </c>
      <c r="H17" s="50">
        <v>26.9</v>
      </c>
      <c r="I17" s="51">
        <f t="shared" si="2"/>
        <v>4.185277088502895E-2</v>
      </c>
      <c r="J17" s="7">
        <v>72.400000000000006</v>
      </c>
      <c r="K17" s="7">
        <v>16.3</v>
      </c>
      <c r="L17" s="10">
        <f t="shared" si="3"/>
        <v>4.4553846153846159E-2</v>
      </c>
      <c r="M17" s="50">
        <v>4.5</v>
      </c>
      <c r="N17" s="50">
        <v>1</v>
      </c>
      <c r="O17" s="51">
        <f>M17/M$29</f>
        <v>2.9980013324450365E-3</v>
      </c>
      <c r="P17" s="7">
        <v>95.1</v>
      </c>
      <c r="Q17" s="7">
        <v>19.7</v>
      </c>
      <c r="R17" s="10">
        <f>P17/P$29</f>
        <v>6.0650510204081631E-2</v>
      </c>
      <c r="S17" s="50">
        <v>22.8</v>
      </c>
      <c r="T17" s="50">
        <v>3.5</v>
      </c>
      <c r="U17" s="58">
        <f>S17/S$29</f>
        <v>1.2765957446808512E-2</v>
      </c>
      <c r="V17" s="4">
        <f>SUM(D17,G17,J17,M17,P17,S17)</f>
        <v>322.2</v>
      </c>
      <c r="W17" s="11">
        <f>V17/V$27</f>
        <v>0.12503880782365726</v>
      </c>
      <c r="X17" s="13">
        <f>V17/V$29</f>
        <v>3.0633200228180262E-2</v>
      </c>
    </row>
    <row r="18" spans="1:24" x14ac:dyDescent="0.25">
      <c r="A18" s="94">
        <v>14</v>
      </c>
      <c r="B18" s="109" t="s">
        <v>27</v>
      </c>
      <c r="C18" s="105" t="s">
        <v>25</v>
      </c>
      <c r="D18" s="40">
        <f>D17/$V17</f>
        <v>0.15983860955927995</v>
      </c>
      <c r="E18" s="41"/>
      <c r="F18" s="42"/>
      <c r="G18" s="43">
        <f>G17/$V17</f>
        <v>0.23556797020484174</v>
      </c>
      <c r="H18" s="44"/>
      <c r="I18" s="45"/>
      <c r="J18" s="46">
        <f>J17/$V17</f>
        <v>0.22470515207945377</v>
      </c>
      <c r="K18" s="41"/>
      <c r="L18" s="42"/>
      <c r="M18" s="43">
        <f>M17/$V17</f>
        <v>1.3966480446927375E-2</v>
      </c>
      <c r="N18" s="44"/>
      <c r="O18" s="45"/>
      <c r="P18" s="46">
        <f>P17/$V17</f>
        <v>0.2951582867783985</v>
      </c>
      <c r="Q18" s="41"/>
      <c r="R18" s="42"/>
      <c r="S18" s="43">
        <f>S17/$V17</f>
        <v>7.0763500931098705E-2</v>
      </c>
      <c r="T18" s="44"/>
      <c r="U18" s="47"/>
      <c r="V18" s="25">
        <f t="shared" ref="V18" si="10">SUM(D18,G18,J18,M18,P18,S18)</f>
        <v>1</v>
      </c>
      <c r="W18" s="11"/>
      <c r="X18" s="13"/>
    </row>
    <row r="19" spans="1:24" x14ac:dyDescent="0.25">
      <c r="A19" s="94">
        <v>15</v>
      </c>
      <c r="B19" s="109" t="s">
        <v>27</v>
      </c>
      <c r="C19" s="106" t="s">
        <v>16</v>
      </c>
      <c r="D19" s="37">
        <v>106.9</v>
      </c>
      <c r="E19" s="2">
        <v>40.6</v>
      </c>
      <c r="F19" s="10">
        <f>D19/D$29</f>
        <v>4.8060063840309308E-2</v>
      </c>
      <c r="G19" s="50">
        <v>68.900000000000006</v>
      </c>
      <c r="H19" s="50">
        <v>24.4</v>
      </c>
      <c r="I19" s="51">
        <f t="shared" si="2"/>
        <v>3.7992831541218644E-2</v>
      </c>
      <c r="J19" s="7">
        <v>270.8</v>
      </c>
      <c r="K19" s="7">
        <v>61.1</v>
      </c>
      <c r="L19" s="10">
        <f t="shared" si="3"/>
        <v>0.16664615384615386</v>
      </c>
      <c r="M19" s="50">
        <v>175.9</v>
      </c>
      <c r="N19" s="50">
        <v>39</v>
      </c>
      <c r="O19" s="51">
        <f>M19/M$29</f>
        <v>0.11718854097268488</v>
      </c>
      <c r="P19" s="7">
        <v>261.8</v>
      </c>
      <c r="Q19" s="7">
        <v>54.3</v>
      </c>
      <c r="R19" s="10">
        <f>P19/P$29</f>
        <v>0.16696428571428573</v>
      </c>
      <c r="S19" s="50">
        <v>97.8</v>
      </c>
      <c r="T19" s="50">
        <v>14.9</v>
      </c>
      <c r="U19" s="58">
        <f>S19/S$29</f>
        <v>5.4759238521836506E-2</v>
      </c>
      <c r="V19" s="4">
        <f>SUM(D19,G19,J19,M19,P19,S19)</f>
        <v>982.09999999999991</v>
      </c>
      <c r="W19" s="11">
        <f>V19/V$27</f>
        <v>0.3811316361378454</v>
      </c>
      <c r="X19" s="13">
        <f>V19/V$29</f>
        <v>9.3373264879254597E-2</v>
      </c>
    </row>
    <row r="20" spans="1:24" x14ac:dyDescent="0.25">
      <c r="A20" s="94">
        <v>16</v>
      </c>
      <c r="B20" s="109" t="s">
        <v>27</v>
      </c>
      <c r="C20" s="105" t="s">
        <v>25</v>
      </c>
      <c r="D20" s="40">
        <f>D19/$V19</f>
        <v>0.10884838611139397</v>
      </c>
      <c r="E20" s="41"/>
      <c r="F20" s="42"/>
      <c r="G20" s="43">
        <f>G19/$V19</f>
        <v>7.0155788616230536E-2</v>
      </c>
      <c r="H20" s="44"/>
      <c r="I20" s="45"/>
      <c r="J20" s="46">
        <f>J19/$V19</f>
        <v>0.2757356684655331</v>
      </c>
      <c r="K20" s="41"/>
      <c r="L20" s="42"/>
      <c r="M20" s="43">
        <f>M19/$V19</f>
        <v>0.17910599735261176</v>
      </c>
      <c r="N20" s="44"/>
      <c r="O20" s="45"/>
      <c r="P20" s="46">
        <f>P19/$V19</f>
        <v>0.26657163221667857</v>
      </c>
      <c r="Q20" s="41"/>
      <c r="R20" s="42"/>
      <c r="S20" s="43">
        <f>S19/$V19</f>
        <v>9.958252723755219E-2</v>
      </c>
      <c r="T20" s="44"/>
      <c r="U20" s="47"/>
      <c r="V20" s="25">
        <f t="shared" ref="V20" si="11">SUM(D20,G20,J20,M20,P20,S20)</f>
        <v>1.0000000000000002</v>
      </c>
      <c r="W20" s="11"/>
      <c r="X20" s="13"/>
    </row>
    <row r="21" spans="1:24" x14ac:dyDescent="0.25">
      <c r="A21" s="94">
        <v>17</v>
      </c>
      <c r="B21" s="109" t="s">
        <v>27</v>
      </c>
      <c r="C21" s="106" t="s">
        <v>17</v>
      </c>
      <c r="D21" s="37" t="s">
        <v>10</v>
      </c>
      <c r="E21" s="2" t="s">
        <v>10</v>
      </c>
      <c r="F21" s="2" t="s">
        <v>10</v>
      </c>
      <c r="G21" s="50">
        <v>0.9</v>
      </c>
      <c r="H21" s="50">
        <v>0.3</v>
      </c>
      <c r="I21" s="51">
        <f t="shared" si="2"/>
        <v>4.9627791563275434E-4</v>
      </c>
      <c r="J21" s="7">
        <v>3</v>
      </c>
      <c r="K21" s="7">
        <v>0.7</v>
      </c>
      <c r="L21" s="10">
        <f t="shared" si="3"/>
        <v>1.8461538461538461E-3</v>
      </c>
      <c r="M21" s="50">
        <v>1.8</v>
      </c>
      <c r="N21" s="50">
        <v>0.4</v>
      </c>
      <c r="O21" s="51">
        <f>M21/M$29</f>
        <v>1.1992005329780147E-3</v>
      </c>
      <c r="P21" s="7" t="s">
        <v>10</v>
      </c>
      <c r="Q21" s="7" t="s">
        <v>10</v>
      </c>
      <c r="R21" s="2" t="s">
        <v>10</v>
      </c>
      <c r="S21" s="50" t="s">
        <v>10</v>
      </c>
      <c r="T21" s="50" t="s">
        <v>10</v>
      </c>
      <c r="U21" s="59" t="s">
        <v>10</v>
      </c>
      <c r="V21" s="4">
        <f>SUM(D21,G21,J21,M21,P21,S21)</f>
        <v>5.7</v>
      </c>
      <c r="W21" s="11">
        <f>V21/V$27</f>
        <v>2.2120459484632105E-3</v>
      </c>
      <c r="X21" s="13">
        <f>V21/V$29</f>
        <v>5.4192812321734172E-4</v>
      </c>
    </row>
    <row r="22" spans="1:24" x14ac:dyDescent="0.25">
      <c r="A22" s="94">
        <v>18</v>
      </c>
      <c r="B22" s="109" t="s">
        <v>27</v>
      </c>
      <c r="C22" s="105" t="s">
        <v>25</v>
      </c>
      <c r="D22" s="37" t="s">
        <v>10</v>
      </c>
      <c r="E22" s="41"/>
      <c r="F22" s="42"/>
      <c r="G22" s="43">
        <f>G21/$V21</f>
        <v>0.15789473684210525</v>
      </c>
      <c r="H22" s="44"/>
      <c r="I22" s="45"/>
      <c r="J22" s="46">
        <f>J21/$V21</f>
        <v>0.52631578947368418</v>
      </c>
      <c r="K22" s="41"/>
      <c r="L22" s="42"/>
      <c r="M22" s="43">
        <f>M21/$V21</f>
        <v>0.31578947368421051</v>
      </c>
      <c r="N22" s="44"/>
      <c r="O22" s="45"/>
      <c r="P22" s="7" t="s">
        <v>10</v>
      </c>
      <c r="Q22" s="41"/>
      <c r="R22" s="42"/>
      <c r="S22" s="50" t="s">
        <v>10</v>
      </c>
      <c r="T22" s="44"/>
      <c r="U22" s="47"/>
      <c r="V22" s="25">
        <f t="shared" ref="V22" si="12">SUM(D22,G22,J22,M22,P22,S22)</f>
        <v>0.99999999999999989</v>
      </c>
      <c r="W22" s="11"/>
      <c r="X22" s="13"/>
    </row>
    <row r="23" spans="1:24" x14ac:dyDescent="0.25">
      <c r="A23" s="94">
        <v>19</v>
      </c>
      <c r="B23" s="109" t="s">
        <v>27</v>
      </c>
      <c r="C23" s="106" t="s">
        <v>18</v>
      </c>
      <c r="D23" s="37">
        <v>105.1</v>
      </c>
      <c r="E23" s="2">
        <v>39.9</v>
      </c>
      <c r="F23" s="10">
        <f>D23/D$29</f>
        <v>4.7250820482848531E-2</v>
      </c>
      <c r="G23" s="50">
        <v>136.4</v>
      </c>
      <c r="H23" s="50">
        <v>48.3</v>
      </c>
      <c r="I23" s="51">
        <f t="shared" si="2"/>
        <v>7.521367521367521E-2</v>
      </c>
      <c r="J23" s="7">
        <v>97.1</v>
      </c>
      <c r="K23" s="7">
        <v>21.9</v>
      </c>
      <c r="L23" s="10">
        <f t="shared" si="3"/>
        <v>5.975384615384615E-2</v>
      </c>
      <c r="M23" s="50">
        <v>266.60000000000002</v>
      </c>
      <c r="N23" s="50">
        <v>59.1</v>
      </c>
      <c r="O23" s="51">
        <f>M23/M$29</f>
        <v>0.1776149233844104</v>
      </c>
      <c r="P23" s="7">
        <v>124.8</v>
      </c>
      <c r="Q23" s="7">
        <v>25.9</v>
      </c>
      <c r="R23" s="10">
        <f>P23/P$29</f>
        <v>7.9591836734693874E-2</v>
      </c>
      <c r="S23" s="50">
        <v>534.1</v>
      </c>
      <c r="T23" s="50">
        <v>81.599999999999994</v>
      </c>
      <c r="U23" s="58">
        <f>S23/S$29</f>
        <v>0.2990481522956327</v>
      </c>
      <c r="V23" s="4">
        <f>SUM(D23,G23,J23,M23,P23,S23)</f>
        <v>1264.0999999999999</v>
      </c>
      <c r="W23" s="11">
        <f>V23/V$27</f>
        <v>0.49056969885128843</v>
      </c>
      <c r="X23" s="13">
        <f>V23/V$29</f>
        <v>0.12018444571211256</v>
      </c>
    </row>
    <row r="24" spans="1:24" x14ac:dyDescent="0.25">
      <c r="A24" s="94">
        <v>20</v>
      </c>
      <c r="B24" s="109" t="s">
        <v>27</v>
      </c>
      <c r="C24" s="105" t="s">
        <v>25</v>
      </c>
      <c r="D24" s="40">
        <f>D23/$V23</f>
        <v>8.3142156474962425E-2</v>
      </c>
      <c r="E24" s="41"/>
      <c r="F24" s="42"/>
      <c r="G24" s="43">
        <f>G23/$V23</f>
        <v>0.10790285578672575</v>
      </c>
      <c r="H24" s="44"/>
      <c r="I24" s="45"/>
      <c r="J24" s="46">
        <f>J23/$V23</f>
        <v>7.6813543232339215E-2</v>
      </c>
      <c r="K24" s="41"/>
      <c r="L24" s="42"/>
      <c r="M24" s="43">
        <f>M23/$V23</f>
        <v>0.21090103631041851</v>
      </c>
      <c r="N24" s="44"/>
      <c r="O24" s="45"/>
      <c r="P24" s="46">
        <f>P23/$V23</f>
        <v>9.8726366584922079E-2</v>
      </c>
      <c r="Q24" s="41"/>
      <c r="R24" s="42"/>
      <c r="S24" s="43">
        <f>S23/$V23</f>
        <v>0.42251404161063211</v>
      </c>
      <c r="T24" s="44"/>
      <c r="U24" s="47"/>
      <c r="V24" s="25">
        <f t="shared" ref="V24" si="13">SUM(D24,G24,J24,M24,P24,S24)</f>
        <v>1</v>
      </c>
      <c r="W24" s="39"/>
      <c r="X24" s="36"/>
    </row>
    <row r="25" spans="1:24" x14ac:dyDescent="0.25">
      <c r="A25" s="94">
        <v>21</v>
      </c>
      <c r="B25" s="109" t="s">
        <v>27</v>
      </c>
      <c r="C25" s="106" t="s">
        <v>19</v>
      </c>
      <c r="D25" s="37" t="s">
        <v>10</v>
      </c>
      <c r="E25" s="2" t="s">
        <v>10</v>
      </c>
      <c r="F25" s="38" t="s">
        <v>10</v>
      </c>
      <c r="G25" s="50" t="s">
        <v>10</v>
      </c>
      <c r="H25" s="50" t="s">
        <v>10</v>
      </c>
      <c r="I25" s="56" t="s">
        <v>10</v>
      </c>
      <c r="J25" s="7" t="s">
        <v>10</v>
      </c>
      <c r="K25" s="7" t="s">
        <v>10</v>
      </c>
      <c r="L25" s="38" t="s">
        <v>10</v>
      </c>
      <c r="M25" s="50">
        <v>2.7</v>
      </c>
      <c r="N25" s="50">
        <v>0.6</v>
      </c>
      <c r="O25" s="52">
        <f>M25/M$29</f>
        <v>1.798800799467022E-3</v>
      </c>
      <c r="P25" s="7" t="s">
        <v>10</v>
      </c>
      <c r="Q25" s="7" t="s">
        <v>10</v>
      </c>
      <c r="R25" s="38" t="s">
        <v>10</v>
      </c>
      <c r="S25" s="50" t="s">
        <v>10</v>
      </c>
      <c r="T25" s="50" t="s">
        <v>10</v>
      </c>
      <c r="U25" s="62" t="s">
        <v>10</v>
      </c>
      <c r="V25" s="4">
        <f>SUM(D25,G25,J25,M25,P25,S25)</f>
        <v>2.7</v>
      </c>
      <c r="W25" s="11">
        <f>V25/V$27</f>
        <v>1.0478112387457314E-3</v>
      </c>
      <c r="X25" s="13">
        <f>V25/V$29</f>
        <v>2.5670279520821453E-4</v>
      </c>
    </row>
    <row r="26" spans="1:24" ht="15.75" thickBot="1" x14ac:dyDescent="0.3">
      <c r="A26" s="94">
        <v>22</v>
      </c>
      <c r="B26" s="109" t="s">
        <v>27</v>
      </c>
      <c r="C26" s="63" t="s">
        <v>25</v>
      </c>
      <c r="D26" s="37" t="s">
        <v>10</v>
      </c>
      <c r="E26" s="41"/>
      <c r="F26" s="42"/>
      <c r="G26" s="50" t="s">
        <v>10</v>
      </c>
      <c r="H26" s="44"/>
      <c r="I26" s="45"/>
      <c r="J26" s="7" t="s">
        <v>10</v>
      </c>
      <c r="K26" s="41"/>
      <c r="L26" s="42"/>
      <c r="M26" s="43">
        <f>M25/$V25</f>
        <v>1</v>
      </c>
      <c r="N26" s="44"/>
      <c r="O26" s="45"/>
      <c r="P26" s="7" t="s">
        <v>10</v>
      </c>
      <c r="Q26" s="41"/>
      <c r="R26" s="42"/>
      <c r="S26" s="50" t="s">
        <v>10</v>
      </c>
      <c r="T26" s="44"/>
      <c r="U26" s="47"/>
      <c r="V26" s="25">
        <f t="shared" ref="V26" si="14">SUM(D26,G26,J26,M26,P26,S26)</f>
        <v>1</v>
      </c>
      <c r="W26" s="24"/>
      <c r="X26" s="30"/>
    </row>
    <row r="27" spans="1:24" s="5" customFormat="1" x14ac:dyDescent="0.25">
      <c r="A27" s="94">
        <v>23</v>
      </c>
      <c r="B27" s="109" t="s">
        <v>27</v>
      </c>
      <c r="C27" s="32" t="s">
        <v>8</v>
      </c>
      <c r="D27" s="3">
        <f>SUM(D17,D19,D21,D23,D25)</f>
        <v>263.5</v>
      </c>
      <c r="E27" s="27">
        <f t="shared" ref="E27:W27" si="15">SUM(E17,E19,E21,E23,E25)</f>
        <v>100</v>
      </c>
      <c r="F27" s="28">
        <f t="shared" si="15"/>
        <v>0.11846423593939664</v>
      </c>
      <c r="G27" s="53">
        <f t="shared" si="15"/>
        <v>282.10000000000002</v>
      </c>
      <c r="H27" s="54">
        <f t="shared" si="15"/>
        <v>99.899999999999991</v>
      </c>
      <c r="I27" s="55">
        <f t="shared" si="15"/>
        <v>0.15555555555555556</v>
      </c>
      <c r="J27" s="26">
        <f t="shared" si="15"/>
        <v>443.30000000000007</v>
      </c>
      <c r="K27" s="27">
        <f t="shared" si="15"/>
        <v>100</v>
      </c>
      <c r="L27" s="28">
        <f t="shared" si="15"/>
        <v>0.27280000000000004</v>
      </c>
      <c r="M27" s="53">
        <f t="shared" si="15"/>
        <v>451.50000000000006</v>
      </c>
      <c r="N27" s="54">
        <f t="shared" si="15"/>
        <v>100.1</v>
      </c>
      <c r="O27" s="55">
        <f t="shared" si="15"/>
        <v>0.30079946702198535</v>
      </c>
      <c r="P27" s="26">
        <f t="shared" si="15"/>
        <v>481.7</v>
      </c>
      <c r="Q27" s="27">
        <f t="shared" si="15"/>
        <v>99.9</v>
      </c>
      <c r="R27" s="28">
        <f t="shared" si="15"/>
        <v>0.30720663265306125</v>
      </c>
      <c r="S27" s="53">
        <f t="shared" si="15"/>
        <v>654.70000000000005</v>
      </c>
      <c r="T27" s="54">
        <f t="shared" si="15"/>
        <v>100</v>
      </c>
      <c r="U27" s="61">
        <f t="shared" si="15"/>
        <v>0.36657334826427773</v>
      </c>
      <c r="V27" s="3">
        <f t="shared" si="15"/>
        <v>2576.7999999999997</v>
      </c>
      <c r="W27" s="28">
        <f t="shared" si="15"/>
        <v>1</v>
      </c>
      <c r="X27" s="29">
        <f>SUM(X17:X25)</f>
        <v>0.24498954173797297</v>
      </c>
    </row>
    <row r="28" spans="1:24" s="5" customFormat="1" ht="15.75" thickBot="1" x14ac:dyDescent="0.3">
      <c r="A28" s="94">
        <v>24</v>
      </c>
      <c r="B28" s="110" t="s">
        <v>27</v>
      </c>
      <c r="C28" s="63" t="s">
        <v>25</v>
      </c>
      <c r="D28" s="14">
        <f>D27/$V27</f>
        <v>0.10225861533685192</v>
      </c>
      <c r="E28" s="15"/>
      <c r="F28" s="16"/>
      <c r="G28" s="17">
        <f>G27/$V27</f>
        <v>0.1094768705371003</v>
      </c>
      <c r="H28" s="18"/>
      <c r="I28" s="19"/>
      <c r="J28" s="20">
        <f>J27/$V27</f>
        <v>0.17203508227258621</v>
      </c>
      <c r="K28" s="15"/>
      <c r="L28" s="16"/>
      <c r="M28" s="17">
        <f>M27/$V27</f>
        <v>0.17521732381248065</v>
      </c>
      <c r="N28" s="18"/>
      <c r="O28" s="19"/>
      <c r="P28" s="20">
        <f>P27/$V27</f>
        <v>0.18693728655696989</v>
      </c>
      <c r="Q28" s="15"/>
      <c r="R28" s="16"/>
      <c r="S28" s="17">
        <f>S27/$V27</f>
        <v>0.25407482148401123</v>
      </c>
      <c r="T28" s="18"/>
      <c r="U28" s="21"/>
      <c r="V28" s="20">
        <f t="shared" ref="V28" si="16">SUM(D28,G28,J28,M28,P28,S28)</f>
        <v>1.0000000000000002</v>
      </c>
      <c r="W28" s="15"/>
      <c r="X28" s="34"/>
    </row>
    <row r="29" spans="1:24" x14ac:dyDescent="0.25">
      <c r="A29" s="101">
        <v>25</v>
      </c>
      <c r="B29" s="93" t="s">
        <v>11</v>
      </c>
      <c r="C29" s="93" t="s">
        <v>11</v>
      </c>
      <c r="D29" s="3">
        <f>SUM(D27,D15)</f>
        <v>2224.3000000000002</v>
      </c>
      <c r="E29" s="95"/>
      <c r="F29" s="28">
        <f>SUM(F27,F15)</f>
        <v>1</v>
      </c>
      <c r="G29" s="54">
        <v>1813.5</v>
      </c>
      <c r="H29" s="96"/>
      <c r="I29" s="55">
        <f>SUM(I27,I15)</f>
        <v>0.99988971601874832</v>
      </c>
      <c r="J29" s="97">
        <v>1625</v>
      </c>
      <c r="K29" s="98"/>
      <c r="L29" s="28">
        <f>SUM(L27,L15)</f>
        <v>0.99981538461538455</v>
      </c>
      <c r="M29" s="54">
        <v>1501</v>
      </c>
      <c r="N29" s="96"/>
      <c r="O29" s="55">
        <f>SUM(O27,O15)</f>
        <v>1.0003331112591605</v>
      </c>
      <c r="P29" s="97">
        <v>1568</v>
      </c>
      <c r="Q29" s="98"/>
      <c r="R29" s="28">
        <f>SUM(R27,R15)</f>
        <v>0.99974489795918364</v>
      </c>
      <c r="S29" s="54">
        <v>1786</v>
      </c>
      <c r="T29" s="99"/>
      <c r="U29" s="61">
        <f>SUM(U27,U15)</f>
        <v>1.0002799552071668</v>
      </c>
      <c r="V29" s="3">
        <v>10518</v>
      </c>
      <c r="W29" s="100"/>
      <c r="X29" s="29">
        <f>SUM(X27,X15)</f>
        <v>0.99999049248906635</v>
      </c>
    </row>
    <row r="30" spans="1:24" ht="15.75" thickBot="1" x14ac:dyDescent="0.3">
      <c r="A30" s="101">
        <v>26</v>
      </c>
      <c r="B30" s="114" t="s">
        <v>11</v>
      </c>
      <c r="C30" s="63" t="s">
        <v>25</v>
      </c>
      <c r="D30" s="14">
        <f>D29/$V29</f>
        <v>0.21147556569690057</v>
      </c>
      <c r="E30" s="15"/>
      <c r="F30" s="16"/>
      <c r="G30" s="17">
        <f>G29/$V29</f>
        <v>0.17241871078151741</v>
      </c>
      <c r="H30" s="18"/>
      <c r="I30" s="19"/>
      <c r="J30" s="20">
        <f>J29/$V29</f>
        <v>0.15449705267161057</v>
      </c>
      <c r="K30" s="15"/>
      <c r="L30" s="16"/>
      <c r="M30" s="17">
        <f>M29/$V29</f>
        <v>0.14270773911389997</v>
      </c>
      <c r="N30" s="18"/>
      <c r="O30" s="19"/>
      <c r="P30" s="20">
        <f>P29/$V29</f>
        <v>0.14907777143943715</v>
      </c>
      <c r="Q30" s="15"/>
      <c r="R30" s="16"/>
      <c r="S30" s="17">
        <f>S29/$V29</f>
        <v>0.16980414527476706</v>
      </c>
      <c r="T30" s="18"/>
      <c r="U30" s="21"/>
      <c r="V30" s="14">
        <f t="shared" ref="V30" si="17">SUM(D30,G30,J30,M30,P30,S30)</f>
        <v>0.99998098497813281</v>
      </c>
      <c r="W30" s="8"/>
      <c r="X30" s="22"/>
    </row>
    <row r="31" spans="1:24" x14ac:dyDescent="0.25">
      <c r="A31" s="94">
        <v>27</v>
      </c>
      <c r="C31" s="23"/>
    </row>
    <row r="32" spans="1:24" x14ac:dyDescent="0.25">
      <c r="A32" s="94">
        <v>28</v>
      </c>
      <c r="B32" t="s">
        <v>22</v>
      </c>
    </row>
    <row r="33" spans="1:2" x14ac:dyDescent="0.25">
      <c r="A33" s="94">
        <v>29</v>
      </c>
    </row>
    <row r="34" spans="1:2" x14ac:dyDescent="0.25">
      <c r="A34" s="94">
        <v>30</v>
      </c>
      <c r="B34" t="s">
        <v>23</v>
      </c>
    </row>
    <row r="35" spans="1:2" x14ac:dyDescent="0.25">
      <c r="A35" s="94">
        <v>31</v>
      </c>
      <c r="B35" t="s">
        <v>24</v>
      </c>
    </row>
  </sheetData>
  <autoFilter ref="A4:X4"/>
  <mergeCells count="9">
    <mergeCell ref="D1:X1"/>
    <mergeCell ref="M3:O3"/>
    <mergeCell ref="P3:R3"/>
    <mergeCell ref="S3:U3"/>
    <mergeCell ref="D2:X2"/>
    <mergeCell ref="V3:X3"/>
    <mergeCell ref="D3:F3"/>
    <mergeCell ref="G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2018-09-18T08:45:29Z</dcterms:modified>
</cp:coreProperties>
</file>