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Damage\"/>
    </mc:Choice>
  </mc:AlternateContent>
  <bookViews>
    <workbookView xWindow="0" yWindow="0" windowWidth="28680" windowHeight="9360"/>
  </bookViews>
  <sheets>
    <sheet name="Luke_Met_Mvarat_2.07" sheetId="3" r:id="rId1"/>
  </sheets>
  <calcPr calcId="162913" iterateDelta="1E-4"/>
</workbook>
</file>

<file path=xl/calcChain.xml><?xml version="1.0" encoding="utf-8"?>
<calcChain xmlns="http://schemas.openxmlformats.org/spreadsheetml/2006/main">
  <c r="Q8" i="3" l="1"/>
  <c r="Q7" i="3"/>
  <c r="Q6" i="3"/>
  <c r="Q5" i="3" l="1"/>
  <c r="N6" i="3" l="1"/>
  <c r="N7" i="3"/>
  <c r="N8" i="3"/>
  <c r="N5" i="3"/>
  <c r="L8" i="3"/>
  <c r="L7" i="3"/>
  <c r="L6" i="3"/>
  <c r="L5" i="3"/>
  <c r="J8" i="3"/>
  <c r="J7" i="3"/>
  <c r="J6" i="3"/>
  <c r="J5" i="3"/>
  <c r="H8" i="3"/>
  <c r="H7" i="3"/>
  <c r="H6" i="3"/>
  <c r="H5" i="3"/>
  <c r="F8" i="3"/>
  <c r="F7" i="3"/>
  <c r="F6" i="3"/>
  <c r="F5" i="3"/>
  <c r="D6" i="3"/>
  <c r="D7" i="3"/>
  <c r="D8" i="3"/>
  <c r="D5" i="3"/>
</calcChain>
</file>

<file path=xl/comments1.xml><?xml version="1.0" encoding="utf-8"?>
<comments xmlns="http://schemas.openxmlformats.org/spreadsheetml/2006/main">
  <authors>
    <author>PXWeb</author>
  </authors>
  <commentList>
    <comment ref="B8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<sst xmlns="http://schemas.openxmlformats.org/spreadsheetml/2006/main" count="59" uniqueCount="45">
  <si>
    <t>Share of forest land area, %</t>
  </si>
  <si>
    <t>WHOLE COUNTRY</t>
  </si>
  <si>
    <t>NFI 9 (1996-2003)</t>
  </si>
  <si>
    <t>NFI 10 (2004-2008)</t>
  </si>
  <si>
    <t>NFI 11 (2009-2013)</t>
  </si>
  <si>
    <t>NFI 11/12</t>
  </si>
  <si>
    <t>degree of damage:</t>
  </si>
  <si>
    <t>Forest damages can reduce stand quality if, e.g the increment of growing stock, or the quality/volume of logs declines substantially or the stand, when harvested after damage remains too thin.</t>
  </si>
  <si>
    <t>inventory:</t>
  </si>
  <si>
    <t>NFI 11/12:</t>
  </si>
  <si>
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</si>
  <si>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Source:</t>
  </si>
  <si>
    <t>Luonnonvarakeskus, Metsävarat</t>
  </si>
  <si>
    <t>Contact:</t>
  </si>
  <si>
    <t>tietopalvelu@luke.fi</t>
  </si>
  <si>
    <t>Copyright</t>
  </si>
  <si>
    <t>Units:</t>
  </si>
  <si>
    <t>1000 ha, %</t>
  </si>
  <si>
    <t>Database:</t>
  </si>
  <si>
    <t>Luke/Tilastot</t>
  </si>
  <si>
    <t>Internal reference code:</t>
  </si>
  <si>
    <t>Luke_Met_Mvarat_1.13</t>
  </si>
  <si>
    <t>Change of forest damage (in 1000 ha) on forest land available for wood production - FAWS by damage severety</t>
  </si>
  <si>
    <t>1000 ha</t>
  </si>
  <si>
    <t>%</t>
  </si>
  <si>
    <t>Damage total</t>
  </si>
  <si>
    <t>Slight damage</t>
  </si>
  <si>
    <t>Damage reducing stand quality - Total</t>
  </si>
  <si>
    <t>Damage reducing stand quality - Moderate</t>
  </si>
  <si>
    <t>Damage reducing stand quality - Severe</t>
  </si>
  <si>
    <t>Damage reducing stand quality - Complete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</si>
  <si>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</si>
  <si>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</si>
  <si>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</si>
  <si>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</si>
  <si>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</si>
  <si>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</si>
  <si>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</si>
  <si>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t>JRC value adding: 2019-02</t>
  </si>
  <si>
    <t>Attention:</t>
  </si>
  <si>
    <t>Calculating FAWS area backwards by dividing Total damage Area by percent value indicated, deliveres quasi identical FAWS figures for the NFI periods as provided in table 1.14</t>
  </si>
  <si>
    <t>FAWS area reversely calculated</t>
  </si>
  <si>
    <t xml:space="preserve">It should be the percentage of FAWS area not 'Forest Land', to compare damage on the same basis. </t>
  </si>
  <si>
    <t>FAWS as of table 1.14</t>
  </si>
  <si>
    <t>Colum M/O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</si>
</sst>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7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61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1" xfId="0" applyFont="1" applyFill="1" applyBorder="1" applyAlignment="1" applyProtection="1">
      <alignment vertical="top"/>
    </xf>
    <xf numFmtId="3" fontId="0" fillId="0" borderId="3" xfId="0" applyNumberFormat="1" applyFill="1" applyBorder="1" applyProtection="1"/>
    <xf numFmtId="165" fontId="0" fillId="0" borderId="3" xfId="1" applyNumberFormat="1" applyFont="1" applyFill="1" applyBorder="1" applyProtection="1"/>
    <xf numFmtId="0" fontId="2" fillId="0" borderId="7" xfId="0" applyFont="1" applyFill="1" applyBorder="1" applyProtection="1"/>
    <xf numFmtId="0" fontId="2" fillId="0" borderId="6" xfId="0" applyFont="1" applyFill="1" applyBorder="1" applyProtection="1"/>
    <xf numFmtId="0" fontId="2" fillId="0" borderId="8" xfId="0" applyFont="1" applyFill="1" applyBorder="1" applyProtection="1"/>
    <xf numFmtId="3" fontId="0" fillId="0" borderId="9" xfId="0" applyNumberFormat="1" applyFill="1" applyBorder="1" applyProtection="1"/>
    <xf numFmtId="165" fontId="0" fillId="0" borderId="9" xfId="1" applyNumberFormat="1" applyFont="1" applyFill="1" applyBorder="1" applyProtection="1"/>
    <xf numFmtId="3" fontId="0" fillId="0" borderId="12" xfId="0" applyNumberFormat="1" applyFill="1" applyBorder="1" applyProtection="1"/>
    <xf numFmtId="3" fontId="0" fillId="0" borderId="13" xfId="0" applyNumberFormat="1" applyFill="1" applyBorder="1" applyProtection="1"/>
    <xf numFmtId="0" fontId="2" fillId="0" borderId="5" xfId="0" applyFont="1" applyFill="1" applyBorder="1" applyAlignment="1" applyProtection="1">
      <alignment vertical="top" wrapText="1"/>
    </xf>
    <xf numFmtId="0" fontId="2" fillId="0" borderId="10" xfId="0" applyFont="1" applyFill="1" applyBorder="1" applyProtection="1"/>
    <xf numFmtId="0" fontId="2" fillId="0" borderId="14" xfId="0" applyFont="1" applyFill="1" applyBorder="1" applyProtection="1"/>
    <xf numFmtId="0" fontId="2" fillId="0" borderId="15" xfId="0" applyFont="1" applyFill="1" applyBorder="1" applyProtection="1"/>
    <xf numFmtId="3" fontId="0" fillId="0" borderId="16" xfId="0" applyNumberFormat="1" applyFill="1" applyBorder="1" applyProtection="1"/>
    <xf numFmtId="165" fontId="0" fillId="0" borderId="17" xfId="1" applyNumberFormat="1" applyFont="1" applyFill="1" applyBorder="1" applyProtection="1"/>
    <xf numFmtId="3" fontId="0" fillId="0" borderId="17" xfId="0" applyNumberFormat="1" applyFill="1" applyBorder="1" applyProtection="1"/>
    <xf numFmtId="0" fontId="0" fillId="0" borderId="8" xfId="0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vertical="top" wrapText="1"/>
    </xf>
    <xf numFmtId="165" fontId="0" fillId="0" borderId="20" xfId="1" applyNumberFormat="1" applyFont="1" applyFill="1" applyBorder="1" applyProtection="1"/>
    <xf numFmtId="165" fontId="0" fillId="0" borderId="21" xfId="1" applyNumberFormat="1" applyFont="1" applyFill="1" applyBorder="1" applyProtection="1"/>
    <xf numFmtId="165" fontId="0" fillId="0" borderId="19" xfId="1" applyNumberFormat="1" applyFont="1" applyFill="1" applyBorder="1" applyProtection="1"/>
    <xf numFmtId="164" fontId="0" fillId="0" borderId="23" xfId="0" applyNumberFormat="1" applyFill="1" applyBorder="1" applyProtection="1"/>
    <xf numFmtId="164" fontId="0" fillId="0" borderId="24" xfId="0" applyNumberFormat="1" applyFill="1" applyBorder="1" applyProtection="1"/>
    <xf numFmtId="164" fontId="0" fillId="0" borderId="22" xfId="0" applyNumberFormat="1" applyFill="1" applyBorder="1" applyProtection="1"/>
    <xf numFmtId="3" fontId="2" fillId="0" borderId="14" xfId="0" applyNumberFormat="1" applyFont="1" applyFill="1" applyBorder="1" applyProtection="1"/>
    <xf numFmtId="165" fontId="2" fillId="0" borderId="15" xfId="1" applyNumberFormat="1" applyFont="1" applyFill="1" applyBorder="1" applyProtection="1"/>
    <xf numFmtId="3" fontId="2" fillId="0" borderId="6" xfId="0" applyNumberFormat="1" applyFont="1" applyFill="1" applyBorder="1" applyProtection="1"/>
    <xf numFmtId="165" fontId="2" fillId="0" borderId="7" xfId="1" applyNumberFormat="1" applyFont="1" applyFill="1" applyBorder="1" applyProtection="1"/>
    <xf numFmtId="3" fontId="2" fillId="0" borderId="8" xfId="0" applyNumberFormat="1" applyFont="1" applyFill="1" applyBorder="1" applyProtection="1"/>
    <xf numFmtId="165" fontId="2" fillId="0" borderId="10" xfId="1" applyNumberFormat="1" applyFont="1" applyFill="1" applyBorder="1" applyProtection="1"/>
    <xf numFmtId="3" fontId="0" fillId="0" borderId="14" xfId="0" applyNumberFormat="1" applyFill="1" applyBorder="1" applyProtection="1"/>
    <xf numFmtId="165" fontId="0" fillId="0" borderId="15" xfId="1" applyNumberFormat="1" applyFont="1" applyFill="1" applyBorder="1" applyProtection="1"/>
    <xf numFmtId="3" fontId="0" fillId="0" borderId="6" xfId="0" applyNumberFormat="1" applyFill="1" applyBorder="1" applyProtection="1"/>
    <xf numFmtId="165" fontId="0" fillId="0" borderId="7" xfId="1" applyNumberFormat="1" applyFont="1" applyFill="1" applyBorder="1" applyProtection="1"/>
    <xf numFmtId="3" fontId="0" fillId="0" borderId="8" xfId="0" applyNumberFormat="1" applyFill="1" applyBorder="1" applyProtection="1"/>
    <xf numFmtId="165" fontId="0" fillId="0" borderId="10" xfId="1" applyNumberFormat="1" applyFont="1" applyFill="1" applyBorder="1" applyProtection="1"/>
    <xf numFmtId="0" fontId="2" fillId="0" borderId="8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vertical="top"/>
    </xf>
    <xf numFmtId="0" fontId="2" fillId="0" borderId="13" xfId="0" applyFont="1" applyFill="1" applyBorder="1" applyAlignment="1" applyProtection="1">
      <alignment vertical="top"/>
    </xf>
    <xf numFmtId="0" fontId="2" fillId="0" borderId="19" xfId="0" applyFont="1" applyFill="1" applyBorder="1" applyAlignment="1" applyProtection="1">
      <alignment vertical="top"/>
    </xf>
    <xf numFmtId="0" fontId="2" fillId="0" borderId="22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</xf>
    <xf numFmtId="0" fontId="0" fillId="2" borderId="0" xfId="0" applyFill="1" applyProtection="1"/>
    <xf numFmtId="0" fontId="5" fillId="0" borderId="2" xfId="0" applyFont="1" applyFill="1" applyBorder="1" applyAlignment="1" applyProtection="1">
      <alignment wrapText="1"/>
    </xf>
    <xf numFmtId="0" fontId="5" fillId="0" borderId="24" xfId="0" applyFont="1" applyFill="1" applyBorder="1" applyProtection="1"/>
    <xf numFmtId="3" fontId="6" fillId="0" borderId="24" xfId="0" applyNumberFormat="1" applyFont="1" applyFill="1" applyBorder="1" applyProtection="1"/>
    <xf numFmtId="3" fontId="6" fillId="0" borderId="22" xfId="0" applyNumberFormat="1" applyFont="1" applyFill="1" applyBorder="1" applyProtection="1"/>
    <xf numFmtId="0" fontId="5" fillId="0" borderId="25" xfId="0" applyFont="1" applyFill="1" applyBorder="1" applyAlignment="1" applyProtection="1">
      <alignment wrapText="1"/>
    </xf>
    <xf numFmtId="0" fontId="5" fillId="0" borderId="26" xfId="0" applyFont="1" applyFill="1" applyBorder="1" applyProtection="1"/>
    <xf numFmtId="164" fontId="5" fillId="0" borderId="26" xfId="0" applyNumberFormat="1" applyFont="1" applyFill="1" applyBorder="1" applyProtection="1"/>
    <xf numFmtId="164" fontId="5" fillId="0" borderId="27" xfId="0" applyNumberFormat="1" applyFont="1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3"/>
  <sheetViews>
    <sheetView tabSelected="1" workbookViewId="0"/>
  </sheetViews>
  <sheetFormatPr defaultRowHeight="15" x14ac:dyDescent="0.25"/>
  <cols>
    <col min="1" max="1" width="40.7109375" customWidth="1"/>
    <col min="2" max="2" width="31.28515625" customWidth="1"/>
    <col min="3" max="14" width="9.7109375" customWidth="1"/>
    <col min="15" max="15" width="18.7109375" customWidth="1"/>
    <col min="17" max="17" width="13.140625" customWidth="1"/>
  </cols>
  <sheetData>
    <row r="1" spans="1:18" ht="18.75" x14ac:dyDescent="0.3">
      <c r="A1" s="1" t="s">
        <v>22</v>
      </c>
    </row>
    <row r="2" spans="1:18" ht="15.75" thickBot="1" x14ac:dyDescent="0.3"/>
    <row r="3" spans="1:18" ht="47.25" customHeight="1" x14ac:dyDescent="0.25">
      <c r="A3" s="3" t="s">
        <v>31</v>
      </c>
      <c r="B3" s="13" t="s">
        <v>32</v>
      </c>
      <c r="C3" s="46" t="s">
        <v>30</v>
      </c>
      <c r="D3" s="50"/>
      <c r="E3" s="50" t="s">
        <v>29</v>
      </c>
      <c r="F3" s="50"/>
      <c r="G3" s="50" t="s">
        <v>28</v>
      </c>
      <c r="H3" s="47"/>
      <c r="I3" s="46" t="s">
        <v>27</v>
      </c>
      <c r="J3" s="47"/>
      <c r="K3" s="48" t="s">
        <v>26</v>
      </c>
      <c r="L3" s="49"/>
      <c r="M3" s="46" t="s">
        <v>25</v>
      </c>
      <c r="N3" s="47"/>
      <c r="O3" s="51" t="s">
        <v>0</v>
      </c>
      <c r="Q3" s="57" t="s">
        <v>41</v>
      </c>
      <c r="R3" s="53" t="s">
        <v>43</v>
      </c>
    </row>
    <row r="4" spans="1:18" ht="15.75" thickBot="1" x14ac:dyDescent="0.3">
      <c r="A4" s="20"/>
      <c r="B4" s="21" t="s">
        <v>33</v>
      </c>
      <c r="C4" s="40" t="s">
        <v>23</v>
      </c>
      <c r="D4" s="41" t="s">
        <v>24</v>
      </c>
      <c r="E4" s="41" t="s">
        <v>23</v>
      </c>
      <c r="F4" s="41" t="s">
        <v>24</v>
      </c>
      <c r="G4" s="41" t="s">
        <v>23</v>
      </c>
      <c r="H4" s="42" t="s">
        <v>24</v>
      </c>
      <c r="I4" s="40" t="s">
        <v>23</v>
      </c>
      <c r="J4" s="42" t="s">
        <v>24</v>
      </c>
      <c r="K4" s="43" t="s">
        <v>23</v>
      </c>
      <c r="L4" s="44" t="s">
        <v>24</v>
      </c>
      <c r="M4" s="40" t="s">
        <v>23</v>
      </c>
      <c r="N4" s="42" t="s">
        <v>24</v>
      </c>
      <c r="O4" s="45" t="s">
        <v>24</v>
      </c>
      <c r="Q4" s="58" t="s">
        <v>44</v>
      </c>
      <c r="R4" s="54"/>
    </row>
    <row r="5" spans="1:18" x14ac:dyDescent="0.25">
      <c r="A5" s="15" t="s">
        <v>1</v>
      </c>
      <c r="B5" s="16" t="s">
        <v>2</v>
      </c>
      <c r="C5" s="34">
        <v>57</v>
      </c>
      <c r="D5" s="18">
        <f>C5/$M5</f>
        <v>6.725663716814159E-3</v>
      </c>
      <c r="E5" s="19">
        <v>663</v>
      </c>
      <c r="F5" s="18">
        <f>E5/$M5</f>
        <v>7.8230088495575223E-2</v>
      </c>
      <c r="G5" s="19">
        <v>3422</v>
      </c>
      <c r="H5" s="35">
        <f>G5/$M5</f>
        <v>0.40377581120943951</v>
      </c>
      <c r="I5" s="28">
        <v>4143</v>
      </c>
      <c r="J5" s="29">
        <f>I5/$M5</f>
        <v>0.48884955752212389</v>
      </c>
      <c r="K5" s="17">
        <v>4332</v>
      </c>
      <c r="L5" s="22">
        <f>K5/$M5</f>
        <v>0.51115044247787611</v>
      </c>
      <c r="M5" s="28">
        <v>8475</v>
      </c>
      <c r="N5" s="29">
        <f>SUM(D5,F5,H5,L5)</f>
        <v>0.999882005899705</v>
      </c>
      <c r="O5" s="25">
        <v>45</v>
      </c>
      <c r="Q5" s="59">
        <f>M5/0.45</f>
        <v>18833.333333333332</v>
      </c>
      <c r="R5" s="55">
        <v>19005</v>
      </c>
    </row>
    <row r="6" spans="1:18" x14ac:dyDescent="0.25">
      <c r="A6" s="7" t="s">
        <v>1</v>
      </c>
      <c r="B6" s="6" t="s">
        <v>3</v>
      </c>
      <c r="C6" s="36">
        <v>38</v>
      </c>
      <c r="D6" s="5">
        <f t="shared" ref="D6:F8" si="0">C6/$M6</f>
        <v>4.3413686735976238E-3</v>
      </c>
      <c r="E6" s="4">
        <v>541</v>
      </c>
      <c r="F6" s="5">
        <f t="shared" si="0"/>
        <v>6.1807380326745119E-2</v>
      </c>
      <c r="G6" s="4">
        <v>4089</v>
      </c>
      <c r="H6" s="37">
        <f t="shared" ref="H6" si="1">G6/$M6</f>
        <v>0.46715411858791273</v>
      </c>
      <c r="I6" s="30">
        <v>4668</v>
      </c>
      <c r="J6" s="31">
        <f t="shared" ref="J6" si="2">I6/$M6</f>
        <v>0.5333028675882554</v>
      </c>
      <c r="K6" s="11">
        <v>4085</v>
      </c>
      <c r="L6" s="23">
        <f t="shared" ref="L6" si="3">K6/$M6</f>
        <v>0.46669713241174454</v>
      </c>
      <c r="M6" s="30">
        <v>8753</v>
      </c>
      <c r="N6" s="31">
        <f t="shared" ref="N6:N8" si="4">SUM(D6,F6,H6,L6)</f>
        <v>1</v>
      </c>
      <c r="O6" s="26">
        <v>47.1</v>
      </c>
      <c r="Q6" s="59">
        <f>M6/0.471</f>
        <v>18583.864118895966</v>
      </c>
      <c r="R6" s="55">
        <v>18586</v>
      </c>
    </row>
    <row r="7" spans="1:18" x14ac:dyDescent="0.25">
      <c r="A7" s="7" t="s">
        <v>1</v>
      </c>
      <c r="B7" s="6" t="s">
        <v>4</v>
      </c>
      <c r="C7" s="36">
        <v>34</v>
      </c>
      <c r="D7" s="5">
        <f t="shared" si="0"/>
        <v>3.6398672519002248E-3</v>
      </c>
      <c r="E7" s="4">
        <v>529</v>
      </c>
      <c r="F7" s="5">
        <f t="shared" si="0"/>
        <v>5.663205224280056E-2</v>
      </c>
      <c r="G7" s="4">
        <v>3944</v>
      </c>
      <c r="H7" s="37">
        <f t="shared" ref="H7" si="5">G7/$M7</f>
        <v>0.4222246012204261</v>
      </c>
      <c r="I7" s="30">
        <v>4506</v>
      </c>
      <c r="J7" s="31">
        <f t="shared" ref="J7" si="6">I7/$M7</f>
        <v>0.48238946579595332</v>
      </c>
      <c r="K7" s="11">
        <v>4835</v>
      </c>
      <c r="L7" s="23">
        <f t="shared" ref="L7" si="7">K7/$M7</f>
        <v>0.51761053420404668</v>
      </c>
      <c r="M7" s="30">
        <v>9341</v>
      </c>
      <c r="N7" s="31">
        <f t="shared" si="4"/>
        <v>1.0001070549191735</v>
      </c>
      <c r="O7" s="26">
        <v>50.7</v>
      </c>
      <c r="Q7" s="59">
        <f>M7/0.507</f>
        <v>18424.063116370809</v>
      </c>
      <c r="R7" s="55">
        <v>18428</v>
      </c>
    </row>
    <row r="8" spans="1:18" ht="15.75" thickBot="1" x14ac:dyDescent="0.3">
      <c r="A8" s="8" t="s">
        <v>1</v>
      </c>
      <c r="B8" s="14" t="s">
        <v>5</v>
      </c>
      <c r="C8" s="38">
        <v>19</v>
      </c>
      <c r="D8" s="10">
        <f t="shared" si="0"/>
        <v>2.1120497999110718E-3</v>
      </c>
      <c r="E8" s="9">
        <v>329</v>
      </c>
      <c r="F8" s="10">
        <f t="shared" si="0"/>
        <v>3.6571809693196976E-2</v>
      </c>
      <c r="G8" s="9">
        <v>4082</v>
      </c>
      <c r="H8" s="39">
        <f t="shared" ref="H8" si="8">G8/$M8</f>
        <v>0.45375722543352603</v>
      </c>
      <c r="I8" s="32">
        <v>4430</v>
      </c>
      <c r="J8" s="33">
        <f t="shared" ref="J8" si="9">I8/$M8</f>
        <v>0.49244108492663408</v>
      </c>
      <c r="K8" s="12">
        <v>4566</v>
      </c>
      <c r="L8" s="24">
        <f t="shared" ref="L8" si="10">K8/$M8</f>
        <v>0.50755891507336592</v>
      </c>
      <c r="M8" s="32">
        <v>8996</v>
      </c>
      <c r="N8" s="33">
        <f t="shared" si="4"/>
        <v>1</v>
      </c>
      <c r="O8" s="27">
        <v>48.7</v>
      </c>
      <c r="Q8" s="60">
        <f>M8/0.487</f>
        <v>18472.279260780288</v>
      </c>
      <c r="R8" s="56">
        <v>18484</v>
      </c>
    </row>
    <row r="10" spans="1:18" x14ac:dyDescent="0.25">
      <c r="A10" t="s">
        <v>6</v>
      </c>
    </row>
    <row r="11" spans="1:18" x14ac:dyDescent="0.25">
      <c r="A11" t="s">
        <v>7</v>
      </c>
    </row>
    <row r="13" spans="1:18" x14ac:dyDescent="0.25">
      <c r="A13" t="s">
        <v>8</v>
      </c>
    </row>
    <row r="14" spans="1:18" x14ac:dyDescent="0.25">
      <c r="A14" t="s">
        <v>9</v>
      </c>
    </row>
    <row r="15" spans="1:18" ht="150" x14ac:dyDescent="0.25">
      <c r="A15" s="2" t="s">
        <v>10</v>
      </c>
    </row>
    <row r="19" spans="1:2" x14ac:dyDescent="0.25">
      <c r="A19" t="s">
        <v>11</v>
      </c>
      <c r="B19" t="s">
        <v>12</v>
      </c>
    </row>
    <row r="21" spans="1:2" x14ac:dyDescent="0.25">
      <c r="A21" t="s">
        <v>13</v>
      </c>
      <c r="B21" t="s">
        <v>14</v>
      </c>
    </row>
    <row r="23" spans="1:2" x14ac:dyDescent="0.25">
      <c r="A23" t="s">
        <v>15</v>
      </c>
    </row>
    <row r="25" spans="1:2" x14ac:dyDescent="0.25">
      <c r="A25" t="s">
        <v>16</v>
      </c>
      <c r="B25" t="s">
        <v>17</v>
      </c>
    </row>
    <row r="33" spans="1:17" x14ac:dyDescent="0.25">
      <c r="A33" t="s">
        <v>18</v>
      </c>
      <c r="B33" t="s">
        <v>19</v>
      </c>
    </row>
    <row r="35" spans="1:17" x14ac:dyDescent="0.25">
      <c r="A35" t="s">
        <v>20</v>
      </c>
      <c r="B35" t="s">
        <v>21</v>
      </c>
    </row>
    <row r="38" spans="1:17" x14ac:dyDescent="0.25">
      <c r="A38" t="s">
        <v>34</v>
      </c>
      <c r="C38" s="52" t="s">
        <v>39</v>
      </c>
    </row>
    <row r="39" spans="1:17" x14ac:dyDescent="0.25">
      <c r="A39" t="s">
        <v>35</v>
      </c>
      <c r="C39" s="52" t="s">
        <v>42</v>
      </c>
      <c r="D39" s="52"/>
      <c r="E39" s="52"/>
      <c r="F39" s="52"/>
      <c r="G39" s="52"/>
      <c r="H39" s="52"/>
      <c r="I39" s="52"/>
      <c r="J39" s="52"/>
      <c r="K39" s="52"/>
    </row>
    <row r="40" spans="1:17" x14ac:dyDescent="0.25">
      <c r="A40" t="s">
        <v>36</v>
      </c>
      <c r="C40" s="52" t="s">
        <v>40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</row>
    <row r="41" spans="1:17" x14ac:dyDescent="0.25">
      <c r="A41" t="s">
        <v>37</v>
      </c>
    </row>
    <row r="43" spans="1:17" x14ac:dyDescent="0.25">
      <c r="A43" t="s">
        <v>38</v>
      </c>
    </row>
  </sheetData>
  <mergeCells count="6">
    <mergeCell ref="M3:N3"/>
    <mergeCell ref="K3:L3"/>
    <mergeCell ref="I3:J3"/>
    <mergeCell ref="G3:H3"/>
    <mergeCell ref="C3:D3"/>
    <mergeCell ref="E3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Luke_Met_Mvarat_2.07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2019-02-07T13:58:57Z</dcterms:created>
  <dcterms:modified xsi:type="dcterms:W3CDTF">2019-02-07T15:36:41Z</dcterms:modified>
</cp:coreProperties>
</file>