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8175"/>
  </bookViews>
  <sheets>
    <sheet name="Sheet1" sheetId="1" r:id="rId1"/>
  </sheets>
  <definedNames>
    <definedName name="_xlnm._FilterDatabase" localSheetId="0" hidden="1">Sheet1!$A$2:$P$2</definedName>
  </definedNames>
  <calcPr calcId="162913" iterateDelta="1E-4"/>
</workbook>
</file>

<file path=xl/calcChain.xml><?xml version="1.0" encoding="utf-8"?>
<calcChain xmlns="http://schemas.openxmlformats.org/spreadsheetml/2006/main">
  <c r="P49" i="1" l="1"/>
  <c r="P43" i="1"/>
  <c r="P31" i="1"/>
  <c r="O31" i="1"/>
  <c r="O36" i="1"/>
  <c r="O44" i="1"/>
  <c r="O50" i="1"/>
  <c r="O47" i="1" l="1"/>
  <c r="O45" i="1"/>
  <c r="O41" i="1"/>
  <c r="O39" i="1"/>
  <c r="O37" i="1"/>
  <c r="O35" i="1"/>
  <c r="O33" i="1"/>
  <c r="O29" i="1"/>
  <c r="O25" i="1"/>
  <c r="O23" i="1"/>
  <c r="O21" i="1"/>
  <c r="O19" i="1"/>
  <c r="O17" i="1"/>
  <c r="O15" i="1"/>
  <c r="O13" i="1"/>
  <c r="O11" i="1"/>
  <c r="O9" i="1"/>
  <c r="O7" i="1"/>
  <c r="O5" i="1"/>
  <c r="O3" i="1"/>
  <c r="I16" i="1" l="1"/>
  <c r="C16" i="1"/>
  <c r="G16" i="1"/>
  <c r="E16" i="1"/>
  <c r="I18" i="1"/>
  <c r="G18" i="1"/>
  <c r="E18" i="1"/>
  <c r="C18" i="1"/>
  <c r="O18" i="1" s="1"/>
  <c r="G20" i="1"/>
  <c r="I20" i="1"/>
  <c r="E20" i="1"/>
  <c r="C20" i="1"/>
  <c r="O20" i="1" s="1"/>
  <c r="G24" i="1"/>
  <c r="C24" i="1"/>
  <c r="I24" i="1"/>
  <c r="E24" i="1"/>
  <c r="G8" i="1"/>
  <c r="E8" i="1"/>
  <c r="C8" i="1"/>
  <c r="O8" i="1" s="1"/>
  <c r="I8" i="1"/>
  <c r="G10" i="1"/>
  <c r="I10" i="1"/>
  <c r="E10" i="1"/>
  <c r="C10" i="1"/>
  <c r="O10" i="1" s="1"/>
  <c r="G6" i="1"/>
  <c r="E6" i="1"/>
  <c r="C6" i="1"/>
  <c r="O6" i="1" s="1"/>
  <c r="I6" i="1"/>
  <c r="I4" i="1"/>
  <c r="G4" i="1"/>
  <c r="G27" i="1" s="1"/>
  <c r="E4" i="1"/>
  <c r="C4" i="1"/>
  <c r="O4" i="1" s="1"/>
  <c r="C14" i="1"/>
  <c r="E14" i="1"/>
  <c r="I14" i="1"/>
  <c r="O14" i="1" s="1"/>
  <c r="G14" i="1"/>
  <c r="I36" i="1"/>
  <c r="G36" i="1"/>
  <c r="E36" i="1"/>
  <c r="C36" i="1"/>
  <c r="C40" i="1"/>
  <c r="I40" i="1"/>
  <c r="G40" i="1"/>
  <c r="E40" i="1"/>
  <c r="C32" i="1"/>
  <c r="I32" i="1"/>
  <c r="G32" i="1"/>
  <c r="E32" i="1"/>
  <c r="G30" i="1"/>
  <c r="G43" i="1" s="1"/>
  <c r="E30" i="1"/>
  <c r="I30" i="1"/>
  <c r="C30" i="1"/>
  <c r="M48" i="1"/>
  <c r="K46" i="1"/>
  <c r="I42" i="1"/>
  <c r="O42" i="1" s="1"/>
  <c r="E42" i="1"/>
  <c r="C42" i="1"/>
  <c r="E38" i="1"/>
  <c r="C38" i="1"/>
  <c r="I34" i="1"/>
  <c r="E34" i="1"/>
  <c r="C34" i="1"/>
  <c r="I26" i="1"/>
  <c r="E26" i="1"/>
  <c r="C26" i="1"/>
  <c r="O26" i="1" s="1"/>
  <c r="I22" i="1"/>
  <c r="E22" i="1"/>
  <c r="C22" i="1"/>
  <c r="E12" i="1"/>
  <c r="C12" i="1"/>
  <c r="I12" i="1"/>
  <c r="O51" i="1"/>
  <c r="O24" i="1" l="1"/>
  <c r="O16" i="1"/>
  <c r="I27" i="1"/>
  <c r="C27" i="1"/>
  <c r="O40" i="1"/>
  <c r="O32" i="1"/>
  <c r="G49" i="1"/>
  <c r="H9" i="1" s="1"/>
  <c r="E43" i="1"/>
  <c r="O30" i="1"/>
  <c r="I43" i="1"/>
  <c r="O48" i="1"/>
  <c r="O46" i="1"/>
  <c r="M49" i="1"/>
  <c r="O38" i="1"/>
  <c r="O34" i="1"/>
  <c r="C43" i="1"/>
  <c r="O22" i="1"/>
  <c r="I49" i="1"/>
  <c r="J25" i="1" s="1"/>
  <c r="O12" i="1"/>
  <c r="E27" i="1"/>
  <c r="K49" i="1"/>
  <c r="H3" i="1"/>
  <c r="H19" i="1" l="1"/>
  <c r="C49" i="1"/>
  <c r="D19" i="1" s="1"/>
  <c r="H15" i="1"/>
  <c r="H5" i="1"/>
  <c r="H31" i="1"/>
  <c r="H7" i="1"/>
  <c r="H29" i="1"/>
  <c r="H23" i="1"/>
  <c r="H17" i="1"/>
  <c r="H27" i="1" s="1"/>
  <c r="H35" i="1"/>
  <c r="H13" i="1"/>
  <c r="H39" i="1"/>
  <c r="N47" i="1"/>
  <c r="O43" i="1"/>
  <c r="G44" i="1" s="1"/>
  <c r="D37" i="1"/>
  <c r="D29" i="1"/>
  <c r="D41" i="1"/>
  <c r="D13" i="1"/>
  <c r="D21" i="1"/>
  <c r="D35" i="1"/>
  <c r="D3" i="1"/>
  <c r="D17" i="1"/>
  <c r="D9" i="1"/>
  <c r="D25" i="1"/>
  <c r="D31" i="1"/>
  <c r="D11" i="1"/>
  <c r="D23" i="1"/>
  <c r="D7" i="1"/>
  <c r="D39" i="1"/>
  <c r="D5" i="1"/>
  <c r="D15" i="1"/>
  <c r="D33" i="1"/>
  <c r="C44" i="1"/>
  <c r="O27" i="1"/>
  <c r="I28" i="1" s="1"/>
  <c r="E49" i="1"/>
  <c r="L45" i="1"/>
  <c r="J11" i="1"/>
  <c r="J9" i="1"/>
  <c r="J19" i="1"/>
  <c r="J31" i="1"/>
  <c r="J29" i="1"/>
  <c r="J21" i="1"/>
  <c r="J3" i="1"/>
  <c r="J13" i="1"/>
  <c r="J41" i="1"/>
  <c r="J35" i="1"/>
  <c r="J23" i="1"/>
  <c r="J17" i="1"/>
  <c r="J7" i="1"/>
  <c r="J33" i="1"/>
  <c r="J39" i="1"/>
  <c r="J15" i="1"/>
  <c r="J5" i="1"/>
  <c r="H43" i="1" l="1"/>
  <c r="E28" i="1"/>
  <c r="G28" i="1"/>
  <c r="O49" i="1"/>
  <c r="G50" i="1" s="1"/>
  <c r="N49" i="1"/>
  <c r="K50" i="1"/>
  <c r="M50" i="1"/>
  <c r="P15" i="1"/>
  <c r="P3" i="1"/>
  <c r="D27" i="1"/>
  <c r="D43" i="1"/>
  <c r="I44" i="1"/>
  <c r="E44" i="1"/>
  <c r="P37" i="1"/>
  <c r="P7" i="1"/>
  <c r="C28" i="1"/>
  <c r="J43" i="1"/>
  <c r="F7" i="1"/>
  <c r="F23" i="1"/>
  <c r="F19" i="1"/>
  <c r="F33" i="1"/>
  <c r="F5" i="1"/>
  <c r="F41" i="1"/>
  <c r="F3" i="1"/>
  <c r="F21" i="1"/>
  <c r="F15" i="1"/>
  <c r="F39" i="1"/>
  <c r="F13" i="1"/>
  <c r="F9" i="1"/>
  <c r="F17" i="1"/>
  <c r="F37" i="1"/>
  <c r="F25" i="1"/>
  <c r="F35" i="1"/>
  <c r="F11" i="1"/>
  <c r="F29" i="1"/>
  <c r="F31" i="1"/>
  <c r="J27" i="1"/>
  <c r="H49" i="1"/>
  <c r="P13" i="1" l="1"/>
  <c r="E50" i="1"/>
  <c r="P17" i="1"/>
  <c r="P5" i="1"/>
  <c r="P35" i="1"/>
  <c r="P9" i="1"/>
  <c r="P19" i="1"/>
  <c r="P29" i="1"/>
  <c r="P33" i="1"/>
  <c r="P47" i="1"/>
  <c r="P25" i="1"/>
  <c r="O28" i="1"/>
  <c r="P39" i="1"/>
  <c r="C50" i="1"/>
  <c r="P23" i="1"/>
  <c r="P21" i="1"/>
  <c r="P41" i="1"/>
  <c r="P45" i="1"/>
  <c r="I50" i="1"/>
  <c r="P11" i="1"/>
  <c r="D49" i="1"/>
  <c r="L49" i="1"/>
  <c r="J49" i="1"/>
  <c r="F43" i="1"/>
  <c r="F27" i="1"/>
  <c r="P27" i="1" l="1"/>
  <c r="F49" i="1"/>
</calcChain>
</file>

<file path=xl/sharedStrings.xml><?xml version="1.0" encoding="utf-8"?>
<sst xmlns="http://schemas.openxmlformats.org/spreadsheetml/2006/main" count="247" uniqueCount="71">
  <si>
    <t>Douglas</t>
  </si>
  <si>
    <t>ID</t>
  </si>
  <si>
    <t>For exact desciptions of Main tree species look to the NFI-6 Report, Annex 2, point 5, page 67-69. Further on page 55 , serach document for 'struiken'.</t>
  </si>
  <si>
    <t>Translated with Google Translate</t>
  </si>
  <si>
    <t>Sums checked by JRC: 09-2018</t>
  </si>
  <si>
    <t>Oak (Quercus robur)</t>
  </si>
  <si>
    <t>Birch</t>
  </si>
  <si>
    <t>Beech</t>
  </si>
  <si>
    <t>Aspen</t>
  </si>
  <si>
    <t>Poplar</t>
  </si>
  <si>
    <t>Black Alder</t>
  </si>
  <si>
    <t>American Oak</t>
  </si>
  <si>
    <t>Willow</t>
  </si>
  <si>
    <r>
      <t>Native hardwoods</t>
    </r>
    <r>
      <rPr>
        <vertAlign val="superscript"/>
        <sz val="11"/>
        <color theme="1"/>
        <rFont val="Calibri"/>
        <family val="2"/>
        <scheme val="minor"/>
      </rPr>
      <t>1</t>
    </r>
  </si>
  <si>
    <t>Maple</t>
  </si>
  <si>
    <r>
      <t>Foreign hardwoods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</si>
  <si>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Scrub species</t>
    </r>
    <r>
      <rPr>
        <vertAlign val="superscript"/>
        <sz val="11"/>
        <color theme="1"/>
        <rFont val="Calibri"/>
        <family val="2"/>
        <scheme val="minor"/>
      </rPr>
      <t>1</t>
    </r>
  </si>
  <si>
    <t>Total broadleafs</t>
  </si>
  <si>
    <t>Scots pine</t>
  </si>
  <si>
    <t>Japanse larch</t>
  </si>
  <si>
    <t>Corsican pine</t>
  </si>
  <si>
    <t>Austrian pine</t>
  </si>
  <si>
    <r>
      <t>Other conifers</t>
    </r>
    <r>
      <rPr>
        <vertAlign val="superscript"/>
        <sz val="11"/>
        <color theme="1"/>
        <rFont val="Calibri"/>
        <family val="2"/>
        <scheme val="minor"/>
      </rPr>
      <t>1</t>
    </r>
  </si>
  <si>
    <t>Total conifers</t>
  </si>
  <si>
    <t>Clearcuts</t>
  </si>
  <si>
    <t>Plots not visited/measured</t>
  </si>
  <si>
    <t>Total</t>
  </si>
  <si>
    <t>Main tree species
(sorted descending by totaal area)</t>
  </si>
  <si>
    <t>Forest stands - evenaged
(ha)</t>
  </si>
  <si>
    <t>Forest stands - evenaged
(%)</t>
  </si>
  <si>
    <t>Forest stands - unevenaged
(ha)</t>
  </si>
  <si>
    <t>Forest stands - unevenaged
(%)</t>
  </si>
  <si>
    <t>Other/special forest types
(ha)</t>
  </si>
  <si>
    <t>Other/special forest types
(%)</t>
  </si>
  <si>
    <t>Other areas planted with trees (ha)</t>
  </si>
  <si>
    <t>Other areas planted with trees (%)</t>
  </si>
  <si>
    <t>Clearcuts
(ha)</t>
  </si>
  <si>
    <t>Clearcuts
(%)</t>
  </si>
  <si>
    <t>Plots not visited
(ha)</t>
  </si>
  <si>
    <t>Plots not visited
(%)</t>
  </si>
  <si>
    <t>Total
(ha)</t>
  </si>
  <si>
    <t>Total
(%)</t>
  </si>
  <si>
    <t xml:space="preserve"> -- </t>
  </si>
  <si>
    <t>NFI-6 (2012-2013): Oppervlakte bos (ha) per hoofdboomsoort en beheervorm
Forest area (ha) by Main tree speicies and Management form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</si>
  <si>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</si>
  <si>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Percentage calculated by JRC: 09-2018</t>
  </si>
  <si>
    <t>Oak (Quercus robur),
management form % of all management forms</t>
  </si>
  <si>
    <t>Birch,
management form % of all management forms</t>
  </si>
  <si>
    <t>Beech,
management form % of all management forms</t>
  </si>
  <si>
    <t>Aspen,
management form % of all management forms</t>
  </si>
  <si>
    <t>Poplar,
management form % of all management forms</t>
  </si>
  <si>
    <t>Black Alder,
management form % of all management forms</t>
  </si>
  <si>
    <t>American Oak,
management form % of all management forms</t>
  </si>
  <si>
    <t>Willow,
management form % of all management forms</t>
  </si>
  <si>
    <t>Native hardwoods1,
management form % of all management forms</t>
  </si>
  <si>
    <t>Maple,
management form % of all management forms</t>
  </si>
  <si>
    <t>Foreign hardwoods1,
management form % of all management forms</t>
  </si>
  <si>
    <t>Scrub species1,
management form % of all management forms</t>
  </si>
  <si>
    <t>Total broadleafs,
management form % of all management forms</t>
  </si>
  <si>
    <t>Scots pine,
management form % of all management forms</t>
  </si>
  <si>
    <t>Douglas,
management form % of all management forms</t>
  </si>
  <si>
    <t>Japanse larch,
management form % of all management forms</t>
  </si>
  <si>
    <t>Corsican pine,
management form % of all management forms</t>
  </si>
  <si>
    <t>Austrian pine,
management form % of all management forms</t>
  </si>
  <si>
    <t>Other conifers1,
management form % of all management forms</t>
  </si>
  <si>
    <t>Total conifers,
management form % of all management forms</t>
  </si>
  <si>
    <t>Clearcuts,
management form % of all management forms</t>
  </si>
  <si>
    <t>Plots not visited/measured,
management form % of all management forms</t>
  </si>
  <si>
    <t>Total,
management form % of all management forms</t>
  </si>
  <si>
    <t>Norway spruce</t>
  </si>
  <si>
    <t>Norway spruce,
management form % of all management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</si>
</sst>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Border="1"/>
    <xf numFmtId="164" fontId="3" fillId="0" borderId="0" xfId="0" applyNumberFormat="1" applyFont="1" applyBorder="1"/>
    <xf numFmtId="0" fontId="0" fillId="2" borderId="0" xfId="0" applyFill="1" applyBorder="1"/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/>
    <xf numFmtId="0" fontId="0" fillId="0" borderId="10" xfId="0" applyBorder="1"/>
    <xf numFmtId="0" fontId="0" fillId="0" borderId="11" xfId="0" applyBorder="1"/>
    <xf numFmtId="3" fontId="2" fillId="2" borderId="8" xfId="0" applyNumberFormat="1" applyFont="1" applyFill="1" applyBorder="1" applyAlignment="1" applyProtection="1">
      <alignment horizontal="right" vertical="center" wrapText="1"/>
    </xf>
    <xf numFmtId="3" fontId="0" fillId="0" borderId="8" xfId="0" applyNumberFormat="1" applyBorder="1"/>
    <xf numFmtId="0" fontId="0" fillId="0" borderId="14" xfId="0" applyBorder="1"/>
    <xf numFmtId="0" fontId="0" fillId="0" borderId="22" xfId="0" applyBorder="1"/>
    <xf numFmtId="3" fontId="2" fillId="2" borderId="23" xfId="0" applyNumberFormat="1" applyFont="1" applyFill="1" applyBorder="1" applyAlignment="1" applyProtection="1">
      <alignment horizontal="right" vertical="center" wrapText="1"/>
    </xf>
    <xf numFmtId="3" fontId="2" fillId="2" borderId="24" xfId="0" applyNumberFormat="1" applyFont="1" applyFill="1" applyBorder="1" applyAlignment="1" applyProtection="1">
      <alignment horizontal="right" vertical="center" wrapText="1"/>
    </xf>
    <xf numFmtId="3" fontId="3" fillId="4" borderId="29" xfId="0" applyNumberFormat="1" applyFont="1" applyFill="1" applyBorder="1"/>
    <xf numFmtId="3" fontId="3" fillId="4" borderId="30" xfId="0" applyNumberFormat="1" applyFont="1" applyFill="1" applyBorder="1"/>
    <xf numFmtId="3" fontId="3" fillId="4" borderId="31" xfId="0" applyNumberFormat="1" applyFont="1" applyFill="1" applyBorder="1"/>
    <xf numFmtId="3" fontId="3" fillId="4" borderId="23" xfId="0" applyNumberFormat="1" applyFont="1" applyFill="1" applyBorder="1"/>
    <xf numFmtId="165" fontId="2" fillId="2" borderId="30" xfId="1" applyNumberFormat="1" applyFont="1" applyFill="1" applyBorder="1" applyAlignment="1" applyProtection="1">
      <alignment horizontal="right" vertical="center" wrapText="1"/>
    </xf>
    <xf numFmtId="165" fontId="0" fillId="0" borderId="30" xfId="1" applyNumberFormat="1" applyFont="1" applyBorder="1"/>
    <xf numFmtId="165" fontId="2" fillId="2" borderId="31" xfId="1" applyNumberFormat="1" applyFont="1" applyFill="1" applyBorder="1" applyAlignment="1" applyProtection="1">
      <alignment horizontal="right" vertical="center" wrapText="1"/>
    </xf>
    <xf numFmtId="165" fontId="3" fillId="4" borderId="12" xfId="1" applyNumberFormat="1" applyFont="1" applyFill="1" applyBorder="1"/>
    <xf numFmtId="165" fontId="3" fillId="4" borderId="13" xfId="1" applyNumberFormat="1" applyFont="1" applyFill="1" applyBorder="1"/>
    <xf numFmtId="165" fontId="3" fillId="4" borderId="15" xfId="1" applyNumberFormat="1" applyFont="1" applyFill="1" applyBorder="1"/>
    <xf numFmtId="165" fontId="3" fillId="4" borderId="25" xfId="1" applyNumberFormat="1" applyFont="1" applyFill="1" applyBorder="1"/>
    <xf numFmtId="165" fontId="3" fillId="4" borderId="21" xfId="1" applyNumberFormat="1" applyFont="1" applyFill="1" applyBorder="1"/>
    <xf numFmtId="165" fontId="3" fillId="4" borderId="16" xfId="1" applyNumberFormat="1" applyFont="1" applyFill="1" applyBorder="1"/>
    <xf numFmtId="0" fontId="0" fillId="0" borderId="0" xfId="0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/>
    <xf numFmtId="0" fontId="6" fillId="0" borderId="34" xfId="0" applyFont="1" applyBorder="1" applyAlignment="1">
      <alignment wrapText="1"/>
    </xf>
    <xf numFmtId="0" fontId="0" fillId="0" borderId="35" xfId="0" applyBorder="1"/>
    <xf numFmtId="0" fontId="6" fillId="0" borderId="35" xfId="0" applyFont="1" applyBorder="1" applyAlignment="1">
      <alignment wrapText="1"/>
    </xf>
    <xf numFmtId="0" fontId="0" fillId="0" borderId="36" xfId="0" applyBorder="1"/>
    <xf numFmtId="0" fontId="6" fillId="0" borderId="36" xfId="0" applyFont="1" applyBorder="1" applyAlignment="1">
      <alignment wrapText="1"/>
    </xf>
    <xf numFmtId="0" fontId="3" fillId="0" borderId="22" xfId="0" applyFont="1" applyBorder="1"/>
    <xf numFmtId="0" fontId="7" fillId="0" borderId="18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8" xfId="0" applyFont="1" applyBorder="1" applyAlignment="1">
      <alignment wrapText="1"/>
    </xf>
    <xf numFmtId="3" fontId="3" fillId="0" borderId="23" xfId="0" applyNumberFormat="1" applyFont="1" applyBorder="1"/>
    <xf numFmtId="165" fontId="3" fillId="0" borderId="31" xfId="1" applyNumberFormat="1" applyFont="1" applyBorder="1"/>
    <xf numFmtId="3" fontId="3" fillId="0" borderId="24" xfId="0" applyNumberFormat="1" applyFont="1" applyBorder="1"/>
    <xf numFmtId="0" fontId="3" fillId="4" borderId="17" xfId="0" applyFont="1" applyFill="1" applyBorder="1"/>
    <xf numFmtId="0" fontId="7" fillId="4" borderId="37" xfId="0" applyFont="1" applyFill="1" applyBorder="1" applyAlignment="1">
      <alignment wrapText="1"/>
    </xf>
    <xf numFmtId="165" fontId="3" fillId="4" borderId="24" xfId="1" applyNumberFormat="1" applyFont="1" applyFill="1" applyBorder="1"/>
    <xf numFmtId="3" fontId="3" fillId="4" borderId="24" xfId="0" applyNumberFormat="1" applyFont="1" applyFill="1" applyBorder="1"/>
    <xf numFmtId="165" fontId="3" fillId="4" borderId="38" xfId="1" applyNumberFormat="1" applyFont="1" applyFill="1" applyBorder="1"/>
    <xf numFmtId="165" fontId="3" fillId="4" borderId="41" xfId="1" applyNumberFormat="1" applyFont="1" applyFill="1" applyBorder="1"/>
    <xf numFmtId="0" fontId="3" fillId="0" borderId="17" xfId="0" applyFont="1" applyBorder="1"/>
    <xf numFmtId="0" fontId="7" fillId="0" borderId="37" xfId="0" applyFont="1" applyBorder="1" applyAlignment="1">
      <alignment wrapText="1"/>
    </xf>
    <xf numFmtId="3" fontId="2" fillId="6" borderId="2" xfId="0" applyNumberFormat="1" applyFont="1" applyFill="1" applyBorder="1" applyAlignment="1" applyProtection="1">
      <alignment horizontal="right" vertical="center" wrapText="1"/>
    </xf>
    <xf numFmtId="3" fontId="2" fillId="6" borderId="1" xfId="0" applyNumberFormat="1" applyFont="1" applyFill="1" applyBorder="1" applyAlignment="1" applyProtection="1">
      <alignment horizontal="right" vertical="center" wrapText="1"/>
    </xf>
    <xf numFmtId="165" fontId="2" fillId="6" borderId="30" xfId="1" applyNumberFormat="1" applyFont="1" applyFill="1" applyBorder="1" applyAlignment="1" applyProtection="1">
      <alignment horizontal="right" vertical="center" wrapText="1"/>
    </xf>
    <xf numFmtId="3" fontId="0" fillId="7" borderId="1" xfId="0" applyNumberFormat="1" applyFill="1" applyBorder="1"/>
    <xf numFmtId="165" fontId="0" fillId="7" borderId="30" xfId="1" applyNumberFormat="1" applyFont="1" applyFill="1" applyBorder="1"/>
    <xf numFmtId="3" fontId="3" fillId="7" borderId="24" xfId="0" applyNumberFormat="1" applyFont="1" applyFill="1" applyBorder="1"/>
    <xf numFmtId="165" fontId="3" fillId="7" borderId="31" xfId="1" applyNumberFormat="1" applyFont="1" applyFill="1" applyBorder="1"/>
    <xf numFmtId="3" fontId="2" fillId="6" borderId="24" xfId="0" applyNumberFormat="1" applyFont="1" applyFill="1" applyBorder="1" applyAlignment="1" applyProtection="1">
      <alignment horizontal="right" vertical="center" wrapText="1"/>
    </xf>
    <xf numFmtId="165" fontId="2" fillId="6" borderId="31" xfId="1" applyNumberFormat="1" applyFont="1" applyFill="1" applyBorder="1" applyAlignment="1" applyProtection="1">
      <alignment horizontal="right" vertical="center" wrapText="1"/>
    </xf>
    <xf numFmtId="165" fontId="3" fillId="7" borderId="24" xfId="1" applyNumberFormat="1" applyFont="1" applyFill="1" applyBorder="1"/>
    <xf numFmtId="165" fontId="8" fillId="2" borderId="7" xfId="1" applyNumberFormat="1" applyFont="1" applyFill="1" applyBorder="1" applyAlignment="1" applyProtection="1">
      <alignment horizontal="right" vertical="center" wrapText="1"/>
    </xf>
    <xf numFmtId="165" fontId="8" fillId="2" borderId="29" xfId="1" applyNumberFormat="1" applyFont="1" applyFill="1" applyBorder="1" applyAlignment="1" applyProtection="1">
      <alignment horizontal="right" vertical="center" wrapText="1"/>
    </xf>
    <xf numFmtId="165" fontId="8" fillId="7" borderId="2" xfId="1" applyNumberFormat="1" applyFont="1" applyFill="1" applyBorder="1" applyAlignment="1" applyProtection="1">
      <alignment horizontal="right" vertical="center" wrapText="1"/>
    </xf>
    <xf numFmtId="165" fontId="8" fillId="7" borderId="29" xfId="1" applyNumberFormat="1" applyFont="1" applyFill="1" applyBorder="1" applyAlignment="1" applyProtection="1">
      <alignment horizontal="right" vertical="center" wrapText="1"/>
    </xf>
    <xf numFmtId="165" fontId="8" fillId="2" borderId="2" xfId="1" applyNumberFormat="1" applyFont="1" applyFill="1" applyBorder="1" applyAlignment="1" applyProtection="1">
      <alignment horizontal="right" vertical="center" wrapText="1"/>
    </xf>
    <xf numFmtId="165" fontId="2" fillId="6" borderId="12" xfId="1" applyNumberFormat="1" applyFont="1" applyFill="1" applyBorder="1" applyAlignment="1" applyProtection="1">
      <alignment horizontal="right" vertical="center" wrapText="1"/>
    </xf>
    <xf numFmtId="165" fontId="3" fillId="7" borderId="38" xfId="1" applyNumberFormat="1" applyFont="1" applyFill="1" applyBorder="1"/>
    <xf numFmtId="165" fontId="8" fillId="2" borderId="32" xfId="1" applyNumberFormat="1" applyFont="1" applyFill="1" applyBorder="1" applyAlignment="1" applyProtection="1">
      <alignment horizontal="right" vertical="center" wrapText="1"/>
    </xf>
    <xf numFmtId="165" fontId="8" fillId="7" borderId="20" xfId="1" applyNumberFormat="1" applyFont="1" applyFill="1" applyBorder="1" applyAlignment="1" applyProtection="1">
      <alignment horizontal="right" vertical="center" wrapText="1"/>
    </xf>
    <xf numFmtId="165" fontId="8" fillId="7" borderId="21" xfId="1" applyNumberFormat="1" applyFont="1" applyFill="1" applyBorder="1" applyAlignment="1" applyProtection="1">
      <alignment horizontal="right" vertical="center" wrapText="1"/>
    </xf>
    <xf numFmtId="165" fontId="9" fillId="2" borderId="29" xfId="1" applyNumberFormat="1" applyFont="1" applyFill="1" applyBorder="1" applyAlignment="1" applyProtection="1">
      <alignment horizontal="right" vertical="center" wrapText="1"/>
    </xf>
    <xf numFmtId="165" fontId="9" fillId="2" borderId="19" xfId="1" applyNumberFormat="1" applyFont="1" applyFill="1" applyBorder="1" applyAlignment="1" applyProtection="1">
      <alignment horizontal="right" vertical="center" wrapText="1"/>
    </xf>
    <xf numFmtId="165" fontId="9" fillId="2" borderId="32" xfId="1" applyNumberFormat="1" applyFont="1" applyFill="1" applyBorder="1" applyAlignment="1" applyProtection="1">
      <alignment horizontal="right" vertical="center" wrapText="1"/>
    </xf>
    <xf numFmtId="165" fontId="9" fillId="7" borderId="20" xfId="1" applyNumberFormat="1" applyFont="1" applyFill="1" applyBorder="1" applyAlignment="1" applyProtection="1">
      <alignment horizontal="right" vertical="center" wrapText="1"/>
    </xf>
    <xf numFmtId="165" fontId="9" fillId="7" borderId="32" xfId="1" applyNumberFormat="1" applyFont="1" applyFill="1" applyBorder="1" applyAlignment="1" applyProtection="1">
      <alignment horizontal="right" vertical="center" wrapText="1"/>
    </xf>
    <xf numFmtId="165" fontId="9" fillId="2" borderId="20" xfId="1" applyNumberFormat="1" applyFont="1" applyFill="1" applyBorder="1" applyAlignment="1" applyProtection="1">
      <alignment horizontal="right" vertical="center" wrapText="1"/>
    </xf>
    <xf numFmtId="165" fontId="9" fillId="7" borderId="21" xfId="1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/>
    </xf>
    <xf numFmtId="3" fontId="2" fillId="6" borderId="24" xfId="0" applyNumberFormat="1" applyFont="1" applyFill="1" applyBorder="1" applyAlignment="1" applyProtection="1">
      <alignment horizontal="left" vertical="center" wrapText="1"/>
    </xf>
    <xf numFmtId="165" fontId="2" fillId="6" borderId="31" xfId="1" applyNumberFormat="1" applyFont="1" applyFill="1" applyBorder="1" applyAlignment="1" applyProtection="1">
      <alignment horizontal="left" vertical="center" wrapText="1"/>
    </xf>
    <xf numFmtId="165" fontId="8" fillId="7" borderId="2" xfId="1" applyNumberFormat="1" applyFont="1" applyFill="1" applyBorder="1" applyAlignment="1" applyProtection="1">
      <alignment horizontal="left" vertical="center" wrapText="1"/>
    </xf>
    <xf numFmtId="165" fontId="8" fillId="7" borderId="29" xfId="1" applyNumberFormat="1" applyFont="1" applyFill="1" applyBorder="1" applyAlignment="1" applyProtection="1">
      <alignment horizontal="left" vertical="center" wrapText="1"/>
    </xf>
    <xf numFmtId="3" fontId="2" fillId="6" borderId="2" xfId="0" applyNumberFormat="1" applyFont="1" applyFill="1" applyBorder="1" applyAlignment="1" applyProtection="1">
      <alignment horizontal="left" vertical="center" wrapText="1"/>
    </xf>
    <xf numFmtId="165" fontId="2" fillId="6" borderId="29" xfId="1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wrapText="1"/>
    </xf>
    <xf numFmtId="0" fontId="6" fillId="0" borderId="14" xfId="0" applyFont="1" applyBorder="1" applyAlignment="1">
      <alignment wrapText="1"/>
    </xf>
    <xf numFmtId="165" fontId="2" fillId="2" borderId="1" xfId="1" applyNumberFormat="1" applyFont="1" applyFill="1" applyBorder="1" applyAlignment="1" applyProtection="1">
      <alignment horizontal="right" vertical="center" wrapText="1"/>
    </xf>
    <xf numFmtId="165" fontId="2" fillId="6" borderId="1" xfId="1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Border="1"/>
    <xf numFmtId="165" fontId="3" fillId="0" borderId="1" xfId="1" applyNumberFormat="1" applyFont="1" applyBorder="1"/>
    <xf numFmtId="165" fontId="8" fillId="2" borderId="1" xfId="1" applyNumberFormat="1" applyFont="1" applyFill="1" applyBorder="1" applyAlignment="1" applyProtection="1">
      <alignment horizontal="right" vertical="center" wrapText="1"/>
    </xf>
    <xf numFmtId="165" fontId="8" fillId="7" borderId="1" xfId="1" applyNumberFormat="1" applyFont="1" applyFill="1" applyBorder="1" applyAlignment="1" applyProtection="1">
      <alignment horizontal="right" vertical="center" wrapText="1"/>
    </xf>
    <xf numFmtId="165" fontId="9" fillId="2" borderId="1" xfId="1" applyNumberFormat="1" applyFont="1" applyFill="1" applyBorder="1" applyAlignment="1" applyProtection="1">
      <alignment horizontal="left" vertical="center" wrapText="1"/>
    </xf>
    <xf numFmtId="165" fontId="9" fillId="2" borderId="1" xfId="1" applyNumberFormat="1" applyFont="1" applyFill="1" applyBorder="1" applyAlignment="1" applyProtection="1">
      <alignment horizontal="right" vertical="center" wrapText="1"/>
    </xf>
    <xf numFmtId="165" fontId="0" fillId="0" borderId="1" xfId="1" applyNumberFormat="1" applyFont="1" applyBorder="1"/>
    <xf numFmtId="165" fontId="0" fillId="7" borderId="1" xfId="1" applyNumberFormat="1" applyFont="1" applyFill="1" applyBorder="1"/>
    <xf numFmtId="3" fontId="2" fillId="6" borderId="1" xfId="0" applyNumberFormat="1" applyFont="1" applyFill="1" applyBorder="1" applyAlignment="1" applyProtection="1">
      <alignment horizontal="left" vertical="center" wrapText="1"/>
    </xf>
    <xf numFmtId="165" fontId="2" fillId="6" borderId="1" xfId="1" applyNumberFormat="1" applyFont="1" applyFill="1" applyBorder="1" applyAlignment="1" applyProtection="1">
      <alignment horizontal="left" vertical="center" wrapText="1"/>
    </xf>
    <xf numFmtId="165" fontId="8" fillId="7" borderId="1" xfId="1" applyNumberFormat="1" applyFont="1" applyFill="1" applyBorder="1" applyAlignment="1" applyProtection="1">
      <alignment horizontal="left" vertical="center" wrapText="1"/>
    </xf>
    <xf numFmtId="165" fontId="2" fillId="2" borderId="24" xfId="1" applyNumberFormat="1" applyFont="1" applyFill="1" applyBorder="1" applyAlignment="1" applyProtection="1">
      <alignment horizontal="right" vertical="center" wrapText="1"/>
    </xf>
    <xf numFmtId="165" fontId="2" fillId="6" borderId="24" xfId="1" applyNumberFormat="1" applyFont="1" applyFill="1" applyBorder="1" applyAlignment="1" applyProtection="1">
      <alignment horizontal="right" vertical="center" wrapText="1"/>
    </xf>
    <xf numFmtId="165" fontId="3" fillId="0" borderId="24" xfId="1" applyNumberFormat="1" applyFont="1" applyBorder="1"/>
    <xf numFmtId="165" fontId="2" fillId="6" borderId="38" xfId="1" applyNumberFormat="1" applyFont="1" applyFill="1" applyBorder="1" applyAlignment="1" applyProtection="1">
      <alignment horizontal="right" vertical="center" wrapText="1"/>
    </xf>
    <xf numFmtId="165" fontId="8" fillId="2" borderId="8" xfId="1" applyNumberFormat="1" applyFont="1" applyFill="1" applyBorder="1" applyAlignment="1" applyProtection="1">
      <alignment horizontal="right" vertical="center" wrapText="1"/>
    </xf>
    <xf numFmtId="165" fontId="8" fillId="7" borderId="9" xfId="1" applyNumberFormat="1" applyFont="1" applyFill="1" applyBorder="1" applyAlignment="1" applyProtection="1">
      <alignment horizontal="right" vertical="center" wrapText="1"/>
    </xf>
    <xf numFmtId="165" fontId="2" fillId="6" borderId="9" xfId="1" applyNumberFormat="1" applyFont="1" applyFill="1" applyBorder="1" applyAlignment="1" applyProtection="1">
      <alignment horizontal="right" vertical="center" wrapText="1"/>
    </xf>
    <xf numFmtId="165" fontId="0" fillId="7" borderId="9" xfId="1" applyNumberFormat="1" applyFont="1" applyFill="1" applyBorder="1"/>
    <xf numFmtId="165" fontId="8" fillId="2" borderId="39" xfId="1" applyNumberFormat="1" applyFont="1" applyFill="1" applyBorder="1" applyAlignment="1" applyProtection="1">
      <alignment horizontal="right" vertical="center" wrapText="1"/>
    </xf>
    <xf numFmtId="165" fontId="8" fillId="2" borderId="40" xfId="1" applyNumberFormat="1" applyFont="1" applyFill="1" applyBorder="1" applyAlignment="1" applyProtection="1">
      <alignment horizontal="right" vertical="center" wrapText="1"/>
    </xf>
    <xf numFmtId="165" fontId="8" fillId="7" borderId="40" xfId="1" applyNumberFormat="1" applyFont="1" applyFill="1" applyBorder="1" applyAlignment="1" applyProtection="1">
      <alignment horizontal="right" vertical="center" wrapText="1"/>
    </xf>
    <xf numFmtId="3" fontId="2" fillId="2" borderId="40" xfId="0" applyNumberFormat="1" applyFont="1" applyFill="1" applyBorder="1" applyAlignment="1" applyProtection="1">
      <alignment horizontal="left" vertical="center" wrapText="1"/>
    </xf>
    <xf numFmtId="165" fontId="9" fillId="2" borderId="40" xfId="1" applyNumberFormat="1" applyFont="1" applyFill="1" applyBorder="1" applyAlignment="1" applyProtection="1">
      <alignment horizontal="left" vertical="center" wrapText="1"/>
    </xf>
    <xf numFmtId="165" fontId="9" fillId="2" borderId="40" xfId="1" applyNumberFormat="1" applyFont="1" applyFill="1" applyBorder="1" applyAlignment="1" applyProtection="1">
      <alignment horizontal="right" vertical="center" wrapText="1"/>
    </xf>
    <xf numFmtId="165" fontId="8" fillId="7" borderId="41" xfId="1" applyNumberFormat="1" applyFont="1" applyFill="1" applyBorder="1" applyAlignment="1" applyProtection="1">
      <alignment horizontal="right" vertical="center" wrapText="1"/>
    </xf>
    <xf numFmtId="165" fontId="2" fillId="6" borderId="25" xfId="1" applyNumberFormat="1" applyFont="1" applyFill="1" applyBorder="1" applyAlignment="1" applyProtection="1">
      <alignment horizontal="left" vertical="center" wrapText="1"/>
    </xf>
    <xf numFmtId="165" fontId="9" fillId="2" borderId="20" xfId="1" applyNumberFormat="1" applyFont="1" applyFill="1" applyBorder="1" applyAlignment="1" applyProtection="1">
      <alignment horizontal="left" vertical="center" wrapText="1"/>
    </xf>
    <xf numFmtId="165" fontId="8" fillId="7" borderId="20" xfId="1" applyNumberFormat="1" applyFont="1" applyFill="1" applyBorder="1" applyAlignment="1" applyProtection="1">
      <alignment horizontal="left" vertical="center" wrapText="1"/>
    </xf>
    <xf numFmtId="165" fontId="8" fillId="7" borderId="21" xfId="1" applyNumberFormat="1" applyFont="1" applyFill="1" applyBorder="1" applyAlignment="1" applyProtection="1">
      <alignment horizontal="left" vertical="center" wrapText="1"/>
    </xf>
    <xf numFmtId="3" fontId="2" fillId="2" borderId="23" xfId="0" applyNumberFormat="1" applyFont="1" applyFill="1" applyBorder="1" applyAlignment="1" applyProtection="1">
      <alignment horizontal="left" vertical="center" wrapText="1"/>
    </xf>
    <xf numFmtId="3" fontId="2" fillId="2" borderId="24" xfId="0" applyNumberFormat="1" applyFont="1" applyFill="1" applyBorder="1" applyAlignment="1" applyProtection="1">
      <alignment horizontal="left" vertical="center" wrapText="1"/>
    </xf>
    <xf numFmtId="3" fontId="2" fillId="2" borderId="8" xfId="0" applyNumberFormat="1" applyFont="1" applyFill="1" applyBorder="1" applyAlignment="1" applyProtection="1">
      <alignment horizontal="left" vertical="center" wrapText="1"/>
    </xf>
    <xf numFmtId="165" fontId="8" fillId="7" borderId="12" xfId="1" applyNumberFormat="1" applyFont="1" applyFill="1" applyBorder="1" applyAlignment="1" applyProtection="1">
      <alignment horizontal="left" vertical="center" wrapText="1"/>
    </xf>
    <xf numFmtId="3" fontId="2" fillId="2" borderId="39" xfId="0" applyNumberFormat="1" applyFont="1" applyFill="1" applyBorder="1" applyAlignment="1" applyProtection="1">
      <alignment horizontal="left" vertical="center" wrapText="1"/>
    </xf>
    <xf numFmtId="165" fontId="8" fillId="7" borderId="32" xfId="1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vertical="top"/>
    </xf>
    <xf numFmtId="0" fontId="1" fillId="3" borderId="3" xfId="0" applyFont="1" applyFill="1" applyBorder="1" applyAlignment="1" applyProtection="1">
      <alignment horizontal="center" vertical="top" wrapText="1"/>
    </xf>
    <xf numFmtId="0" fontId="1" fillId="3" borderId="6" xfId="0" applyFont="1" applyFill="1" applyBorder="1" applyAlignment="1" applyProtection="1">
      <alignment horizontal="center" vertical="top" wrapText="1"/>
    </xf>
    <xf numFmtId="0" fontId="1" fillId="3" borderId="28" xfId="0" applyFont="1" applyFill="1" applyBorder="1" applyAlignment="1" applyProtection="1">
      <alignment horizontal="center" vertical="top" wrapText="1"/>
    </xf>
    <xf numFmtId="0" fontId="1" fillId="5" borderId="5" xfId="0" applyFont="1" applyFill="1" applyBorder="1" applyAlignment="1" applyProtection="1">
      <alignment horizontal="center" vertical="top" wrapText="1"/>
    </xf>
    <xf numFmtId="0" fontId="1" fillId="3" borderId="5" xfId="0" applyFont="1" applyFill="1" applyBorder="1" applyAlignment="1" applyProtection="1">
      <alignment horizontal="center" vertical="top" wrapText="1"/>
    </xf>
    <xf numFmtId="0" fontId="1" fillId="5" borderId="26" xfId="0" applyFont="1" applyFill="1" applyBorder="1" applyAlignment="1" applyProtection="1">
      <alignment horizontal="center" vertical="top" wrapText="1"/>
    </xf>
    <xf numFmtId="0" fontId="1" fillId="3" borderId="4" xfId="0" applyFont="1" applyFill="1" applyBorder="1" applyAlignment="1" applyProtection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7.85546875" style="1" customWidth="1"/>
    <col min="2" max="2" width="25.42578125" style="1" customWidth="1"/>
    <col min="3" max="14" width="14" style="1" customWidth="1"/>
    <col min="15" max="15" width="10.85546875" style="1" customWidth="1"/>
    <col min="16" max="16384" width="9.140625" style="1"/>
  </cols>
  <sheetData>
    <row r="1" spans="1:16" s="126" customFormat="1" ht="39" customHeight="1" thickBot="1" x14ac:dyDescent="0.3">
      <c r="A1" s="27"/>
      <c r="B1" s="134" t="s">
        <v>43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s="126" customFormat="1" ht="45.75" thickBot="1" x14ac:dyDescent="0.3">
      <c r="A2" s="28" t="s">
        <v>1</v>
      </c>
      <c r="B2" s="127" t="s">
        <v>27</v>
      </c>
      <c r="C2" s="128" t="s">
        <v>28</v>
      </c>
      <c r="D2" s="129" t="s">
        <v>29</v>
      </c>
      <c r="E2" s="130" t="s">
        <v>30</v>
      </c>
      <c r="F2" s="130" t="s">
        <v>31</v>
      </c>
      <c r="G2" s="131" t="s">
        <v>32</v>
      </c>
      <c r="H2" s="131" t="s">
        <v>33</v>
      </c>
      <c r="I2" s="130" t="s">
        <v>34</v>
      </c>
      <c r="J2" s="130" t="s">
        <v>35</v>
      </c>
      <c r="K2" s="131" t="s">
        <v>36</v>
      </c>
      <c r="L2" s="131" t="s">
        <v>37</v>
      </c>
      <c r="M2" s="130" t="s">
        <v>38</v>
      </c>
      <c r="N2" s="132" t="s">
        <v>39</v>
      </c>
      <c r="O2" s="128" t="s">
        <v>40</v>
      </c>
      <c r="P2" s="133" t="s">
        <v>41</v>
      </c>
    </row>
    <row r="3" spans="1:16" x14ac:dyDescent="0.25">
      <c r="A3" s="29">
        <v>1</v>
      </c>
      <c r="B3" s="31" t="s">
        <v>5</v>
      </c>
      <c r="C3" s="12">
        <v>40727.262010020597</v>
      </c>
      <c r="D3" s="20">
        <f>C3/C$49</f>
        <v>0.1810977280817184</v>
      </c>
      <c r="E3" s="59">
        <v>8805.8944886531208</v>
      </c>
      <c r="F3" s="60">
        <f>E3/E$49</f>
        <v>0.15503355097060648</v>
      </c>
      <c r="G3" s="13">
        <v>4623.0946065428798</v>
      </c>
      <c r="H3" s="20">
        <f>G3/G$49</f>
        <v>0.34997213748004302</v>
      </c>
      <c r="I3" s="59">
        <v>10236.8523430593</v>
      </c>
      <c r="J3" s="60">
        <f>I3/I$49</f>
        <v>0.20041730145364992</v>
      </c>
      <c r="K3" s="43" t="s">
        <v>42</v>
      </c>
      <c r="L3" s="103" t="s">
        <v>42</v>
      </c>
      <c r="M3" s="59" t="s">
        <v>42</v>
      </c>
      <c r="N3" s="104" t="s">
        <v>42</v>
      </c>
      <c r="O3" s="14">
        <f>SUM(C3,E3,G3,I3,K3,M3)</f>
        <v>64393.103448275899</v>
      </c>
      <c r="P3" s="21">
        <f>O3/O$49</f>
        <v>0.17240548396049216</v>
      </c>
    </row>
    <row r="4" spans="1:16" ht="26.25" x14ac:dyDescent="0.25">
      <c r="A4" s="29">
        <v>2</v>
      </c>
      <c r="B4" s="32" t="s">
        <v>46</v>
      </c>
      <c r="C4" s="62">
        <f>C3/$O3</f>
        <v>0.63247863247863156</v>
      </c>
      <c r="D4" s="63"/>
      <c r="E4" s="64">
        <f>E3/$O3</f>
        <v>0.13675213675213685</v>
      </c>
      <c r="F4" s="65"/>
      <c r="G4" s="66">
        <f>G3/$O3</f>
        <v>7.1794871794871706E-2</v>
      </c>
      <c r="H4" s="63"/>
      <c r="I4" s="64">
        <f>I3/$O3</f>
        <v>0.15897435897435983</v>
      </c>
      <c r="J4" s="65"/>
      <c r="K4" s="94" t="s">
        <v>42</v>
      </c>
      <c r="L4" s="95"/>
      <c r="M4" s="93" t="s">
        <v>42</v>
      </c>
      <c r="N4" s="106"/>
      <c r="O4" s="63">
        <f>SUM(C4,E4,G4,I4,K4,M4)</f>
        <v>0.99999999999999989</v>
      </c>
      <c r="P4" s="21"/>
    </row>
    <row r="5" spans="1:16" x14ac:dyDescent="0.25">
      <c r="A5" s="30">
        <v>3</v>
      </c>
      <c r="B5" s="33" t="s">
        <v>6</v>
      </c>
      <c r="C5" s="8">
        <v>12658.4733274389</v>
      </c>
      <c r="D5" s="18">
        <f t="shared" ref="D5:F25" si="0">C5/C$49</f>
        <v>5.6287131701074931E-2</v>
      </c>
      <c r="E5" s="53">
        <v>1541.03153551429</v>
      </c>
      <c r="F5" s="54">
        <f t="shared" si="0"/>
        <v>2.7130871419856026E-2</v>
      </c>
      <c r="G5" s="4">
        <v>770.51576775714705</v>
      </c>
      <c r="H5" s="18">
        <f t="shared" ref="H5" si="1">G5/G$49</f>
        <v>5.8328689580007205E-2</v>
      </c>
      <c r="I5" s="53">
        <v>9796.5576186266007</v>
      </c>
      <c r="J5" s="54">
        <f t="shared" ref="J5" si="2">I5/I$49</f>
        <v>0.19179720246639537</v>
      </c>
      <c r="K5" s="90" t="s">
        <v>42</v>
      </c>
      <c r="L5" s="91" t="s">
        <v>42</v>
      </c>
      <c r="M5" s="53" t="s">
        <v>42</v>
      </c>
      <c r="N5" s="107" t="s">
        <v>42</v>
      </c>
      <c r="O5" s="15">
        <f t="shared" ref="O5:O25" si="3">SUM(C5,E5,G5,I5,K5,M5)</f>
        <v>24766.578249336941</v>
      </c>
      <c r="P5" s="22">
        <f t="shared" ref="P5:P25" si="4">O5/O$49</f>
        <v>6.6309801523266362E-2</v>
      </c>
    </row>
    <row r="6" spans="1:16" ht="26.25" x14ac:dyDescent="0.25">
      <c r="A6" s="30">
        <v>4</v>
      </c>
      <c r="B6" s="34" t="s">
        <v>47</v>
      </c>
      <c r="C6" s="62">
        <f>C5/$O5</f>
        <v>0.51111111111111185</v>
      </c>
      <c r="D6" s="63"/>
      <c r="E6" s="64">
        <f>E5/$O5</f>
        <v>6.222222222222188E-2</v>
      </c>
      <c r="F6" s="65"/>
      <c r="G6" s="66">
        <f>G5/$O5</f>
        <v>3.111111111111102E-2</v>
      </c>
      <c r="H6" s="63"/>
      <c r="I6" s="64">
        <f>I5/$O5</f>
        <v>0.39555555555555511</v>
      </c>
      <c r="J6" s="65"/>
      <c r="K6" s="94" t="s">
        <v>42</v>
      </c>
      <c r="L6" s="95"/>
      <c r="M6" s="93" t="s">
        <v>42</v>
      </c>
      <c r="N6" s="106"/>
      <c r="O6" s="63">
        <f>SUM(C6,E6,G6,I6,K6,M6)</f>
        <v>0.99999999999999978</v>
      </c>
      <c r="P6" s="22"/>
    </row>
    <row r="7" spans="1:16" x14ac:dyDescent="0.25">
      <c r="A7" s="29">
        <v>5</v>
      </c>
      <c r="B7" s="33" t="s">
        <v>7</v>
      </c>
      <c r="C7" s="8">
        <v>9026.0418508694493</v>
      </c>
      <c r="D7" s="18">
        <f t="shared" si="0"/>
        <v>4.0135172169462004E-2</v>
      </c>
      <c r="E7" s="53">
        <v>1761.1788977306201</v>
      </c>
      <c r="F7" s="54">
        <f t="shared" si="0"/>
        <v>3.1006710194121222E-2</v>
      </c>
      <c r="G7" s="4">
        <v>1981.3262599469499</v>
      </c>
      <c r="H7" s="18">
        <f t="shared" ref="H7" si="5">G7/G$49</f>
        <v>0.14998805892001857</v>
      </c>
      <c r="I7" s="53">
        <v>2641.7683465959299</v>
      </c>
      <c r="J7" s="54">
        <f t="shared" ref="J7" si="6">I7/I$49</f>
        <v>5.1720593923522198E-2</v>
      </c>
      <c r="K7" s="90" t="s">
        <v>42</v>
      </c>
      <c r="L7" s="91" t="s">
        <v>42</v>
      </c>
      <c r="M7" s="53" t="s">
        <v>42</v>
      </c>
      <c r="N7" s="107" t="s">
        <v>42</v>
      </c>
      <c r="O7" s="15">
        <f t="shared" si="3"/>
        <v>15410.31535514295</v>
      </c>
      <c r="P7" s="22">
        <f t="shared" si="4"/>
        <v>4.12594320589212E-2</v>
      </c>
    </row>
    <row r="8" spans="1:16" ht="26.25" x14ac:dyDescent="0.25">
      <c r="A8" s="30">
        <v>6</v>
      </c>
      <c r="B8" s="34" t="s">
        <v>48</v>
      </c>
      <c r="C8" s="62">
        <f>C7/$O7</f>
        <v>0.58571428571428619</v>
      </c>
      <c r="D8" s="63"/>
      <c r="E8" s="64">
        <f>E7/$O7</f>
        <v>0.1142857142857141</v>
      </c>
      <c r="F8" s="65"/>
      <c r="G8" s="66">
        <f>G7/$O7</f>
        <v>0.12857142857142853</v>
      </c>
      <c r="H8" s="63"/>
      <c r="I8" s="64">
        <f>I7/$O7</f>
        <v>0.17142857142857115</v>
      </c>
      <c r="J8" s="65"/>
      <c r="K8" s="94" t="s">
        <v>42</v>
      </c>
      <c r="L8" s="95"/>
      <c r="M8" s="93" t="s">
        <v>42</v>
      </c>
      <c r="N8" s="106"/>
      <c r="O8" s="63">
        <f>SUM(C8,E8,G8,I8,K8,M8)</f>
        <v>1</v>
      </c>
      <c r="P8" s="22"/>
    </row>
    <row r="9" spans="1:16" x14ac:dyDescent="0.25">
      <c r="A9" s="30">
        <v>7</v>
      </c>
      <c r="B9" s="33" t="s">
        <v>8</v>
      </c>
      <c r="C9" s="8">
        <v>7595.0839964633196</v>
      </c>
      <c r="D9" s="18">
        <f t="shared" si="0"/>
        <v>3.377227902064487E-2</v>
      </c>
      <c r="E9" s="53">
        <v>770.51576775714705</v>
      </c>
      <c r="F9" s="54">
        <f t="shared" si="0"/>
        <v>1.3565435709928048E-2</v>
      </c>
      <c r="G9" s="4">
        <v>990.66312997347495</v>
      </c>
      <c r="H9" s="18">
        <f t="shared" ref="H9" si="7">G9/G$49</f>
        <v>7.4994029460009284E-2</v>
      </c>
      <c r="I9" s="53">
        <v>3742.50515767757</v>
      </c>
      <c r="J9" s="54">
        <f t="shared" ref="J9" si="8">I9/I$49</f>
        <v>7.3270841391656502E-2</v>
      </c>
      <c r="K9" s="90" t="s">
        <v>42</v>
      </c>
      <c r="L9" s="91" t="s">
        <v>42</v>
      </c>
      <c r="M9" s="53" t="s">
        <v>42</v>
      </c>
      <c r="N9" s="107" t="s">
        <v>42</v>
      </c>
      <c r="O9" s="15">
        <f t="shared" si="3"/>
        <v>13098.768051871511</v>
      </c>
      <c r="P9" s="22">
        <f t="shared" si="4"/>
        <v>3.5070517250083033E-2</v>
      </c>
    </row>
    <row r="10" spans="1:16" ht="26.25" x14ac:dyDescent="0.25">
      <c r="A10" s="29">
        <v>8</v>
      </c>
      <c r="B10" s="34" t="s">
        <v>49</v>
      </c>
      <c r="C10" s="62">
        <f>C9/$O9</f>
        <v>0.57983193277310974</v>
      </c>
      <c r="D10" s="63"/>
      <c r="E10" s="64">
        <f>E9/$O9</f>
        <v>5.8823529411764656E-2</v>
      </c>
      <c r="F10" s="65"/>
      <c r="G10" s="66">
        <f>G9/$O9</f>
        <v>7.5630252100840276E-2</v>
      </c>
      <c r="H10" s="63"/>
      <c r="I10" s="64">
        <f>I9/$O9</f>
        <v>0.28571428571428537</v>
      </c>
      <c r="J10" s="65"/>
      <c r="K10" s="94" t="s">
        <v>42</v>
      </c>
      <c r="L10" s="95"/>
      <c r="M10" s="93" t="s">
        <v>42</v>
      </c>
      <c r="N10" s="106"/>
      <c r="O10" s="63">
        <f>SUM(C10,E10,G10,I10,K10,M10)</f>
        <v>1</v>
      </c>
      <c r="P10" s="22"/>
    </row>
    <row r="11" spans="1:16" x14ac:dyDescent="0.25">
      <c r="A11" s="30">
        <v>9</v>
      </c>
      <c r="B11" s="33" t="s">
        <v>9</v>
      </c>
      <c r="C11" s="8">
        <v>9576.4102564102704</v>
      </c>
      <c r="D11" s="18">
        <f t="shared" si="0"/>
        <v>4.2582438765160914E-2</v>
      </c>
      <c r="E11" s="53">
        <v>1210.8104921898</v>
      </c>
      <c r="F11" s="54">
        <f t="shared" si="0"/>
        <v>2.1317113258458319E-2</v>
      </c>
      <c r="G11" s="79" t="s">
        <v>42</v>
      </c>
      <c r="H11" s="79" t="s">
        <v>42</v>
      </c>
      <c r="I11" s="53">
        <v>1541.03153551429</v>
      </c>
      <c r="J11" s="54">
        <f t="shared" ref="J11" si="9">I11/I$49</f>
        <v>3.0170346455387902E-2</v>
      </c>
      <c r="K11" s="90" t="s">
        <v>42</v>
      </c>
      <c r="L11" s="91" t="s">
        <v>42</v>
      </c>
      <c r="M11" s="53" t="s">
        <v>42</v>
      </c>
      <c r="N11" s="108" t="s">
        <v>42</v>
      </c>
      <c r="O11" s="15">
        <f t="shared" si="3"/>
        <v>12328.25228411436</v>
      </c>
      <c r="P11" s="22">
        <f t="shared" si="4"/>
        <v>3.3007545647136961E-2</v>
      </c>
    </row>
    <row r="12" spans="1:16" ht="26.25" x14ac:dyDescent="0.25">
      <c r="A12" s="30">
        <v>10</v>
      </c>
      <c r="B12" s="34" t="s">
        <v>50</v>
      </c>
      <c r="C12" s="62">
        <f>C11/$O11</f>
        <v>0.77678571428571497</v>
      </c>
      <c r="D12" s="63"/>
      <c r="E12" s="64">
        <f>E11/$O11</f>
        <v>9.8214285714285449E-2</v>
      </c>
      <c r="F12" s="65"/>
      <c r="G12" s="79" t="s">
        <v>42</v>
      </c>
      <c r="H12" s="63"/>
      <c r="I12" s="64">
        <f>I11/$O11</f>
        <v>0.1249999999999996</v>
      </c>
      <c r="J12" s="65"/>
      <c r="K12" s="94" t="s">
        <v>42</v>
      </c>
      <c r="L12" s="95"/>
      <c r="M12" s="93" t="s">
        <v>42</v>
      </c>
      <c r="N12" s="106"/>
      <c r="O12" s="63">
        <f>SUM(C12,E12,G12,I12,K12,M12)</f>
        <v>1</v>
      </c>
      <c r="P12" s="22"/>
    </row>
    <row r="13" spans="1:16" x14ac:dyDescent="0.25">
      <c r="A13" s="29">
        <v>11</v>
      </c>
      <c r="B13" s="33" t="s">
        <v>10</v>
      </c>
      <c r="C13" s="8">
        <v>3742.50515767757</v>
      </c>
      <c r="D13" s="18">
        <f t="shared" si="0"/>
        <v>1.6641412850752508E-2</v>
      </c>
      <c r="E13" s="53">
        <v>550.36840554081903</v>
      </c>
      <c r="F13" s="54">
        <f t="shared" si="0"/>
        <v>9.6895969356628857E-3</v>
      </c>
      <c r="G13" s="4">
        <v>1320.8841732979699</v>
      </c>
      <c r="H13" s="18">
        <f t="shared" ref="H13" si="10">G13/G$49</f>
        <v>9.9992039280012629E-2</v>
      </c>
      <c r="I13" s="53">
        <v>3302.2104332449098</v>
      </c>
      <c r="J13" s="54">
        <f t="shared" ref="J13" si="11">I13/I$49</f>
        <v>6.4650742404402703E-2</v>
      </c>
      <c r="K13" s="90" t="s">
        <v>42</v>
      </c>
      <c r="L13" s="91" t="s">
        <v>42</v>
      </c>
      <c r="M13" s="53" t="s">
        <v>42</v>
      </c>
      <c r="N13" s="107" t="s">
        <v>42</v>
      </c>
      <c r="O13" s="15">
        <f t="shared" si="3"/>
        <v>8915.9681697612687</v>
      </c>
      <c r="P13" s="22">
        <f t="shared" si="4"/>
        <v>2.387152854837581E-2</v>
      </c>
    </row>
    <row r="14" spans="1:16" ht="26.25" x14ac:dyDescent="0.25">
      <c r="A14" s="30">
        <v>12</v>
      </c>
      <c r="B14" s="34" t="s">
        <v>51</v>
      </c>
      <c r="C14" s="62">
        <f>C13/$O13</f>
        <v>0.41975308641975312</v>
      </c>
      <c r="D14" s="63"/>
      <c r="E14" s="64">
        <f>E13/$O13</f>
        <v>6.1728395061728392E-2</v>
      </c>
      <c r="F14" s="65"/>
      <c r="G14" s="66">
        <f>G13/$O13</f>
        <v>0.14814814814814861</v>
      </c>
      <c r="H14" s="63"/>
      <c r="I14" s="64">
        <f>I13/$O13</f>
        <v>0.37037037037036985</v>
      </c>
      <c r="J14" s="65"/>
      <c r="K14" s="94" t="s">
        <v>42</v>
      </c>
      <c r="L14" s="95"/>
      <c r="M14" s="93" t="s">
        <v>42</v>
      </c>
      <c r="N14" s="106"/>
      <c r="O14" s="63">
        <f>SUM(C14,E14,G14,I14,K14,M14)</f>
        <v>1</v>
      </c>
      <c r="P14" s="22"/>
    </row>
    <row r="15" spans="1:16" x14ac:dyDescent="0.25">
      <c r="A15" s="30">
        <v>13</v>
      </c>
      <c r="B15" s="33" t="s">
        <v>11</v>
      </c>
      <c r="C15" s="8">
        <v>5393.6103743000303</v>
      </c>
      <c r="D15" s="18">
        <f t="shared" si="0"/>
        <v>2.3983212637849218E-2</v>
      </c>
      <c r="E15" s="55">
        <v>1541.03153551429</v>
      </c>
      <c r="F15" s="54">
        <f t="shared" si="0"/>
        <v>2.7130871419856026E-2</v>
      </c>
      <c r="G15" s="5">
        <v>440.29472443265502</v>
      </c>
      <c r="H15" s="18">
        <f t="shared" ref="H15" si="12">G15/G$49</f>
        <v>3.3330679760004082E-2</v>
      </c>
      <c r="I15" s="53">
        <v>1320.8841732979699</v>
      </c>
      <c r="J15" s="54">
        <f t="shared" ref="J15" si="13">I15/I$49</f>
        <v>2.5860296961761196E-2</v>
      </c>
      <c r="K15" s="90" t="s">
        <v>42</v>
      </c>
      <c r="L15" s="91" t="s">
        <v>42</v>
      </c>
      <c r="M15" s="53" t="s">
        <v>42</v>
      </c>
      <c r="N15" s="107" t="s">
        <v>42</v>
      </c>
      <c r="O15" s="15">
        <f t="shared" si="3"/>
        <v>8695.8208075449456</v>
      </c>
      <c r="P15" s="22">
        <f t="shared" si="4"/>
        <v>2.3282108090391235E-2</v>
      </c>
    </row>
    <row r="16" spans="1:16" ht="26.25" x14ac:dyDescent="0.25">
      <c r="A16" s="29">
        <v>14</v>
      </c>
      <c r="B16" s="34" t="s">
        <v>52</v>
      </c>
      <c r="C16" s="62">
        <f>C15/$O15</f>
        <v>0.62025316455696211</v>
      </c>
      <c r="D16" s="63"/>
      <c r="E16" s="64">
        <f>E15/$O15</f>
        <v>0.17721518987341725</v>
      </c>
      <c r="F16" s="65"/>
      <c r="G16" s="66">
        <f>G15/$O15</f>
        <v>5.0632911392405014E-2</v>
      </c>
      <c r="H16" s="63"/>
      <c r="I16" s="64">
        <f>I15/$O15</f>
        <v>0.15189873417721558</v>
      </c>
      <c r="J16" s="65"/>
      <c r="K16" s="94" t="s">
        <v>42</v>
      </c>
      <c r="L16" s="95"/>
      <c r="M16" s="93" t="s">
        <v>42</v>
      </c>
      <c r="N16" s="106"/>
      <c r="O16" s="63">
        <f>SUM(C16,E16,G16,I16,K16,M16)</f>
        <v>0.99999999999999989</v>
      </c>
      <c r="P16" s="22"/>
    </row>
    <row r="17" spans="1:16" x14ac:dyDescent="0.25">
      <c r="A17" s="30">
        <v>15</v>
      </c>
      <c r="B17" s="33" t="s">
        <v>12</v>
      </c>
      <c r="C17" s="8">
        <v>990.66312997347495</v>
      </c>
      <c r="D17" s="18">
        <f t="shared" si="0"/>
        <v>4.4050798722580194E-3</v>
      </c>
      <c r="E17" s="53">
        <v>220.14736221632799</v>
      </c>
      <c r="F17" s="54">
        <f t="shared" si="0"/>
        <v>3.8758387742651615E-3</v>
      </c>
      <c r="G17" s="4">
        <v>2091.39994105511</v>
      </c>
      <c r="H17" s="18">
        <f t="shared" ref="H17" si="14">G17/G$49</f>
        <v>0.1583207288600193</v>
      </c>
      <c r="I17" s="53">
        <v>2971.9893899204199</v>
      </c>
      <c r="J17" s="54">
        <f t="shared" ref="J17" si="15">I17/I$49</f>
        <v>5.8185668163962451E-2</v>
      </c>
      <c r="K17" s="90" t="s">
        <v>42</v>
      </c>
      <c r="L17" s="91" t="s">
        <v>42</v>
      </c>
      <c r="M17" s="53" t="s">
        <v>42</v>
      </c>
      <c r="N17" s="107" t="s">
        <v>42</v>
      </c>
      <c r="O17" s="15">
        <f t="shared" si="3"/>
        <v>6274.1998231653324</v>
      </c>
      <c r="P17" s="22">
        <f t="shared" si="4"/>
        <v>1.6798483052560743E-2</v>
      </c>
    </row>
    <row r="18" spans="1:16" ht="26.25" x14ac:dyDescent="0.25">
      <c r="A18" s="30">
        <v>16</v>
      </c>
      <c r="B18" s="34" t="s">
        <v>53</v>
      </c>
      <c r="C18" s="62">
        <f>C17/$O17</f>
        <v>0.15789473684210548</v>
      </c>
      <c r="D18" s="63"/>
      <c r="E18" s="64">
        <f>E17/$O17</f>
        <v>3.5087719298245702E-2</v>
      </c>
      <c r="F18" s="65"/>
      <c r="G18" s="66">
        <f>G17/$O17</f>
        <v>0.3333333333333332</v>
      </c>
      <c r="H18" s="63"/>
      <c r="I18" s="64">
        <f>I17/$O17</f>
        <v>0.47368421052631565</v>
      </c>
      <c r="J18" s="65"/>
      <c r="K18" s="94" t="s">
        <v>42</v>
      </c>
      <c r="L18" s="95"/>
      <c r="M18" s="93" t="s">
        <v>42</v>
      </c>
      <c r="N18" s="106"/>
      <c r="O18" s="63">
        <f>SUM(C18,E18,G18,I18,K18,M18)</f>
        <v>1</v>
      </c>
      <c r="P18" s="22"/>
    </row>
    <row r="19" spans="1:16" ht="17.25" x14ac:dyDescent="0.25">
      <c r="A19" s="29">
        <v>17</v>
      </c>
      <c r="B19" s="35" t="s">
        <v>13</v>
      </c>
      <c r="C19" s="8">
        <v>2091.39994105511</v>
      </c>
      <c r="D19" s="18">
        <f t="shared" si="0"/>
        <v>9.2996130636558028E-3</v>
      </c>
      <c r="E19" s="53">
        <v>220.14736221632799</v>
      </c>
      <c r="F19" s="54">
        <f t="shared" si="0"/>
        <v>3.8758387742651615E-3</v>
      </c>
      <c r="G19" s="4">
        <v>330.22104332449197</v>
      </c>
      <c r="H19" s="18">
        <f t="shared" ref="H19" si="16">G19/G$49</f>
        <v>2.4998009820003116E-2</v>
      </c>
      <c r="I19" s="53">
        <v>2971.9893899204199</v>
      </c>
      <c r="J19" s="54">
        <f t="shared" ref="J19" si="17">I19/I$49</f>
        <v>5.8185668163962451E-2</v>
      </c>
      <c r="K19" s="90" t="s">
        <v>42</v>
      </c>
      <c r="L19" s="91" t="s">
        <v>42</v>
      </c>
      <c r="M19" s="53" t="s">
        <v>42</v>
      </c>
      <c r="N19" s="107" t="s">
        <v>42</v>
      </c>
      <c r="O19" s="15">
        <f t="shared" si="3"/>
        <v>5613.7577365163497</v>
      </c>
      <c r="P19" s="22">
        <f t="shared" si="4"/>
        <v>1.5030221678606979E-2</v>
      </c>
    </row>
    <row r="20" spans="1:16" ht="28.5" x14ac:dyDescent="0.25">
      <c r="A20" s="30">
        <v>18</v>
      </c>
      <c r="B20" s="36" t="s">
        <v>54</v>
      </c>
      <c r="C20" s="62">
        <f>C19/$O19</f>
        <v>0.37254901960784303</v>
      </c>
      <c r="D20" s="63"/>
      <c r="E20" s="64">
        <f>E19/$O19</f>
        <v>3.9215686274509901E-2</v>
      </c>
      <c r="F20" s="65"/>
      <c r="G20" s="66">
        <f>G19/$O19</f>
        <v>5.8823529411764851E-2</v>
      </c>
      <c r="H20" s="63"/>
      <c r="I20" s="64">
        <f>I19/$O19</f>
        <v>0.52941176470588225</v>
      </c>
      <c r="J20" s="65"/>
      <c r="K20" s="94" t="s">
        <v>42</v>
      </c>
      <c r="L20" s="95"/>
      <c r="M20" s="93" t="s">
        <v>42</v>
      </c>
      <c r="N20" s="106"/>
      <c r="O20" s="63">
        <f>SUM(C20,E20,G20,I20,K20,M20)</f>
        <v>1</v>
      </c>
      <c r="P20" s="22"/>
    </row>
    <row r="21" spans="1:16" x14ac:dyDescent="0.25">
      <c r="A21" s="30">
        <v>19</v>
      </c>
      <c r="B21" s="33" t="s">
        <v>14</v>
      </c>
      <c r="C21" s="9">
        <v>1981.3262599469499</v>
      </c>
      <c r="D21" s="19">
        <f t="shared" si="0"/>
        <v>8.8101597445160388E-3</v>
      </c>
      <c r="E21" s="53">
        <v>440.29472443265502</v>
      </c>
      <c r="F21" s="56">
        <f t="shared" si="0"/>
        <v>7.7516775485303056E-3</v>
      </c>
      <c r="G21" s="79" t="s">
        <v>42</v>
      </c>
      <c r="H21" s="79" t="s">
        <v>42</v>
      </c>
      <c r="I21" s="53">
        <v>1430.9578544061301</v>
      </c>
      <c r="J21" s="56">
        <f t="shared" ref="J21" si="18">I21/I$49</f>
        <v>2.8015321708574552E-2</v>
      </c>
      <c r="K21" s="90" t="s">
        <v>42</v>
      </c>
      <c r="L21" s="91" t="s">
        <v>42</v>
      </c>
      <c r="M21" s="53" t="s">
        <v>42</v>
      </c>
      <c r="N21" s="108" t="s">
        <v>42</v>
      </c>
      <c r="O21" s="15">
        <f t="shared" si="3"/>
        <v>3852.5788387857351</v>
      </c>
      <c r="P21" s="22">
        <f t="shared" si="4"/>
        <v>1.0314858014730293E-2</v>
      </c>
    </row>
    <row r="22" spans="1:16" ht="26.25" x14ac:dyDescent="0.25">
      <c r="A22" s="29">
        <v>20</v>
      </c>
      <c r="B22" s="34" t="s">
        <v>55</v>
      </c>
      <c r="C22" s="62">
        <f>C21/$O21</f>
        <v>0.51428571428571435</v>
      </c>
      <c r="D22" s="63"/>
      <c r="E22" s="64">
        <f>E21/$O21</f>
        <v>0.11428571428571417</v>
      </c>
      <c r="F22" s="65"/>
      <c r="G22" s="79" t="s">
        <v>42</v>
      </c>
      <c r="H22" s="63"/>
      <c r="I22" s="64">
        <f>I21/$O21</f>
        <v>0.37142857142857139</v>
      </c>
      <c r="J22" s="65"/>
      <c r="K22" s="94" t="s">
        <v>42</v>
      </c>
      <c r="L22" s="95"/>
      <c r="M22" s="93" t="s">
        <v>42</v>
      </c>
      <c r="N22" s="106"/>
      <c r="O22" s="63">
        <f>SUM(C22,E22,G22,I22,K22,M22)</f>
        <v>1</v>
      </c>
      <c r="P22" s="22"/>
    </row>
    <row r="23" spans="1:16" ht="17.25" x14ac:dyDescent="0.25">
      <c r="A23" s="30">
        <v>21</v>
      </c>
      <c r="B23" s="33" t="s">
        <v>15</v>
      </c>
      <c r="C23" s="8">
        <v>1100.7368110816401</v>
      </c>
      <c r="D23" s="18">
        <f t="shared" si="0"/>
        <v>4.8945331913978051E-3</v>
      </c>
      <c r="E23" s="55"/>
      <c r="F23" s="54">
        <f t="shared" si="0"/>
        <v>0</v>
      </c>
      <c r="G23" s="4">
        <v>220.14736221632799</v>
      </c>
      <c r="H23" s="18">
        <f t="shared" ref="H23" si="19">G23/G$49</f>
        <v>1.6665339880002079E-2</v>
      </c>
      <c r="I23" s="53">
        <v>660.44208664898304</v>
      </c>
      <c r="J23" s="54">
        <f t="shared" ref="J23" si="20">I23/I$49</f>
        <v>1.293014848088056E-2</v>
      </c>
      <c r="K23" s="90" t="s">
        <v>42</v>
      </c>
      <c r="L23" s="91" t="s">
        <v>42</v>
      </c>
      <c r="M23" s="53" t="s">
        <v>42</v>
      </c>
      <c r="N23" s="107" t="s">
        <v>42</v>
      </c>
      <c r="O23" s="15">
        <f t="shared" si="3"/>
        <v>1981.3262599469513</v>
      </c>
      <c r="P23" s="22">
        <f t="shared" si="4"/>
        <v>5.3047841218612987E-3</v>
      </c>
    </row>
    <row r="24" spans="1:16" ht="28.5" x14ac:dyDescent="0.25">
      <c r="A24" s="30">
        <v>22</v>
      </c>
      <c r="B24" s="34" t="s">
        <v>56</v>
      </c>
      <c r="C24" s="62">
        <f>C23/$O23</f>
        <v>0.5555555555555558</v>
      </c>
      <c r="D24" s="63"/>
      <c r="E24" s="64">
        <f>E23/$O23</f>
        <v>0</v>
      </c>
      <c r="F24" s="65"/>
      <c r="G24" s="66">
        <f>G23/$O23</f>
        <v>0.11111111111111115</v>
      </c>
      <c r="H24" s="63"/>
      <c r="I24" s="64">
        <f>I23/$O23</f>
        <v>0.33333333333333298</v>
      </c>
      <c r="J24" s="65"/>
      <c r="K24" s="94" t="s">
        <v>42</v>
      </c>
      <c r="L24" s="95"/>
      <c r="M24" s="93" t="s">
        <v>42</v>
      </c>
      <c r="N24" s="106"/>
      <c r="O24" s="63">
        <f>SUM(C24,E24,G24,I24,K24,M24)</f>
        <v>1</v>
      </c>
      <c r="P24" s="23"/>
    </row>
    <row r="25" spans="1:16" ht="17.25" x14ac:dyDescent="0.25">
      <c r="A25" s="29">
        <v>23</v>
      </c>
      <c r="B25" s="33" t="s">
        <v>16</v>
      </c>
      <c r="C25" s="8">
        <v>440.29472443265502</v>
      </c>
      <c r="D25" s="18">
        <f t="shared" si="0"/>
        <v>1.9578132765591177E-3</v>
      </c>
      <c r="E25" s="53"/>
      <c r="F25" s="54">
        <f t="shared" si="0"/>
        <v>0</v>
      </c>
      <c r="G25" s="79" t="s">
        <v>42</v>
      </c>
      <c r="H25" s="79" t="s">
        <v>42</v>
      </c>
      <c r="I25" s="55">
        <v>1210.8104921898</v>
      </c>
      <c r="J25" s="54">
        <f t="shared" ref="J25" si="21">I25/I$49</f>
        <v>2.3705272214947649E-2</v>
      </c>
      <c r="K25" s="90" t="s">
        <v>42</v>
      </c>
      <c r="L25" s="91" t="s">
        <v>42</v>
      </c>
      <c r="M25" s="53" t="s">
        <v>42</v>
      </c>
      <c r="N25" s="107" t="s">
        <v>42</v>
      </c>
      <c r="O25" s="15">
        <f t="shared" si="3"/>
        <v>1651.1052166224549</v>
      </c>
      <c r="P25" s="22">
        <f t="shared" si="4"/>
        <v>4.4206534348844037E-3</v>
      </c>
    </row>
    <row r="26" spans="1:16" ht="29.25" thickBot="1" x14ac:dyDescent="0.3">
      <c r="A26" s="30">
        <v>24</v>
      </c>
      <c r="B26" s="34" t="s">
        <v>57</v>
      </c>
      <c r="C26" s="62">
        <f>C25/$O25</f>
        <v>0.26666666666666689</v>
      </c>
      <c r="D26" s="63"/>
      <c r="E26" s="64">
        <f>E25/$O25</f>
        <v>0</v>
      </c>
      <c r="F26" s="65"/>
      <c r="G26" s="79" t="s">
        <v>42</v>
      </c>
      <c r="H26" s="63"/>
      <c r="I26" s="64">
        <f>I25/$O25</f>
        <v>0.73333333333333317</v>
      </c>
      <c r="J26" s="65"/>
      <c r="K26" s="113" t="s">
        <v>42</v>
      </c>
      <c r="L26" s="114"/>
      <c r="M26" s="111" t="s">
        <v>42</v>
      </c>
      <c r="N26" s="115"/>
      <c r="O26" s="63">
        <f>SUM(C26,E26,G26,I26,K26,M26)</f>
        <v>1</v>
      </c>
      <c r="P26" s="26"/>
    </row>
    <row r="27" spans="1:16" x14ac:dyDescent="0.25">
      <c r="A27" s="30">
        <v>25</v>
      </c>
      <c r="B27" s="50" t="s">
        <v>17</v>
      </c>
      <c r="C27" s="41">
        <f t="shared" ref="C27:J27" si="22">SUM(C3:C25)</f>
        <v>95329.534052623581</v>
      </c>
      <c r="D27" s="42">
        <f t="shared" si="22"/>
        <v>0.42386657437504965</v>
      </c>
      <c r="E27" s="57">
        <f t="shared" si="22"/>
        <v>17062.318402358578</v>
      </c>
      <c r="F27" s="58">
        <f t="shared" si="22"/>
        <v>0.30037750500554961</v>
      </c>
      <c r="G27" s="43">
        <f t="shared" si="22"/>
        <v>12769.556165243983</v>
      </c>
      <c r="H27" s="42">
        <f t="shared" si="22"/>
        <v>0.96658971304011931</v>
      </c>
      <c r="I27" s="57">
        <f t="shared" si="22"/>
        <v>41831.365620858531</v>
      </c>
      <c r="J27" s="58">
        <f t="shared" si="22"/>
        <v>0.81890940378910337</v>
      </c>
      <c r="K27" s="43" t="s">
        <v>42</v>
      </c>
      <c r="L27" s="42" t="s">
        <v>42</v>
      </c>
      <c r="M27" s="80" t="s">
        <v>42</v>
      </c>
      <c r="N27" s="116" t="s">
        <v>42</v>
      </c>
      <c r="O27" s="16">
        <f>SUM(O3:O25)</f>
        <v>166992.77424108473</v>
      </c>
      <c r="P27" s="24">
        <f>SUM(P3:P25)</f>
        <v>0.44707541738131051</v>
      </c>
    </row>
    <row r="28" spans="1:16" ht="27" thickBot="1" x14ac:dyDescent="0.3">
      <c r="A28" s="29">
        <v>26</v>
      </c>
      <c r="B28" s="51" t="s">
        <v>58</v>
      </c>
      <c r="C28" s="73">
        <f>C27/$O27</f>
        <v>0.57086023323978019</v>
      </c>
      <c r="D28" s="74"/>
      <c r="E28" s="75">
        <f>E27/$O27</f>
        <v>0.10217399213768369</v>
      </c>
      <c r="F28" s="76"/>
      <c r="G28" s="77">
        <f>G27/$O27</f>
        <v>7.6467716781618247E-2</v>
      </c>
      <c r="H28" s="74"/>
      <c r="I28" s="75">
        <f>I27/$O27</f>
        <v>0.25049805784091755</v>
      </c>
      <c r="J28" s="76"/>
      <c r="K28" s="117" t="s">
        <v>42</v>
      </c>
      <c r="L28" s="74"/>
      <c r="M28" s="118" t="s">
        <v>42</v>
      </c>
      <c r="N28" s="119"/>
      <c r="O28" s="74">
        <f>SUM(C28,E28,G28,I28,K28,M28)</f>
        <v>0.99999999999999978</v>
      </c>
      <c r="P28" s="25"/>
    </row>
    <row r="29" spans="1:16" x14ac:dyDescent="0.25">
      <c r="A29" s="30">
        <v>27</v>
      </c>
      <c r="B29" s="6" t="s">
        <v>18</v>
      </c>
      <c r="C29" s="12">
        <v>73639.292661361702</v>
      </c>
      <c r="D29" s="101">
        <f t="shared" ref="D29:F41" si="23">C29/C$49</f>
        <v>0.32744427050451308</v>
      </c>
      <c r="E29" s="59">
        <v>29499.746536987801</v>
      </c>
      <c r="F29" s="102">
        <f t="shared" si="23"/>
        <v>0.51936239575152898</v>
      </c>
      <c r="G29" s="13">
        <v>110.073681108164</v>
      </c>
      <c r="H29" s="101">
        <f t="shared" ref="H29" si="24">G29/G$49</f>
        <v>8.3326699400010397E-3</v>
      </c>
      <c r="I29" s="59">
        <v>8585.7471264367905</v>
      </c>
      <c r="J29" s="102">
        <f t="shared" ref="J29" si="25">I29/I$49</f>
        <v>0.1680919302514475</v>
      </c>
      <c r="K29" s="43" t="s">
        <v>42</v>
      </c>
      <c r="L29" s="103" t="s">
        <v>42</v>
      </c>
      <c r="M29" s="59" t="s">
        <v>42</v>
      </c>
      <c r="N29" s="104" t="s">
        <v>42</v>
      </c>
      <c r="O29" s="14">
        <f t="shared" ref="O29:O41" si="26">SUM(C29,E29,G29,I29,K29,M29)</f>
        <v>111834.86000589446</v>
      </c>
      <c r="P29" s="21">
        <f t="shared" ref="P29:P41" si="27">O29/O$49</f>
        <v>0.29942559265617075</v>
      </c>
    </row>
    <row r="30" spans="1:16" ht="39" x14ac:dyDescent="0.25">
      <c r="A30" s="30">
        <v>28</v>
      </c>
      <c r="B30" s="86" t="s">
        <v>59</v>
      </c>
      <c r="C30" s="105">
        <f>C29/$O29</f>
        <v>0.65846456692913469</v>
      </c>
      <c r="D30" s="92"/>
      <c r="E30" s="93">
        <f>E29/$O29</f>
        <v>0.26377952755905415</v>
      </c>
      <c r="F30" s="93"/>
      <c r="G30" s="92">
        <f>G29/$O29</f>
        <v>9.8425196850393851E-4</v>
      </c>
      <c r="H30" s="92"/>
      <c r="I30" s="93">
        <f>I29/$O29</f>
        <v>7.6771653543307186E-2</v>
      </c>
      <c r="J30" s="93"/>
      <c r="K30" s="94" t="s">
        <v>42</v>
      </c>
      <c r="L30" s="95"/>
      <c r="M30" s="93" t="s">
        <v>42</v>
      </c>
      <c r="N30" s="106"/>
      <c r="O30" s="63">
        <f>SUM(C30,E30,G30,I30,K30,M30)</f>
        <v>1</v>
      </c>
      <c r="P30" s="21"/>
    </row>
    <row r="31" spans="1:16" x14ac:dyDescent="0.25">
      <c r="A31" s="29">
        <v>29</v>
      </c>
      <c r="B31" s="7" t="s">
        <v>0</v>
      </c>
      <c r="C31" s="8">
        <v>15850.610079575599</v>
      </c>
      <c r="D31" s="88">
        <f t="shared" si="23"/>
        <v>7.048127795612831E-2</v>
      </c>
      <c r="E31" s="53">
        <v>2861.9157088122602</v>
      </c>
      <c r="F31" s="89">
        <f t="shared" si="23"/>
        <v>5.0385904065447032E-2</v>
      </c>
      <c r="G31" s="4">
        <v>110.073681108164</v>
      </c>
      <c r="H31" s="88">
        <f t="shared" ref="H31" si="28">G31/G$49</f>
        <v>8.3326699400010397E-3</v>
      </c>
      <c r="I31" s="53">
        <v>110.073681108164</v>
      </c>
      <c r="J31" s="89">
        <f t="shared" ref="J31" si="29">I31/I$49</f>
        <v>2.1550247468134298E-3</v>
      </c>
      <c r="K31" s="90" t="s">
        <v>42</v>
      </c>
      <c r="L31" s="91" t="s">
        <v>42</v>
      </c>
      <c r="M31" s="53" t="s">
        <v>42</v>
      </c>
      <c r="N31" s="107" t="s">
        <v>42</v>
      </c>
      <c r="O31" s="15">
        <f>SUM(C31,E31,G31,I31,K31,M31)</f>
        <v>18932.673150604183</v>
      </c>
      <c r="P31" s="22">
        <f>O31/O$49</f>
        <v>5.069015938667458E-2</v>
      </c>
    </row>
    <row r="32" spans="1:16" ht="39" x14ac:dyDescent="0.25">
      <c r="A32" s="30">
        <v>30</v>
      </c>
      <c r="B32" s="39" t="s">
        <v>60</v>
      </c>
      <c r="C32" s="105">
        <f>C31/$O31</f>
        <v>0.83720930232558155</v>
      </c>
      <c r="D32" s="92"/>
      <c r="E32" s="93">
        <f>E31/$O31</f>
        <v>0.15116279069767441</v>
      </c>
      <c r="F32" s="93"/>
      <c r="G32" s="92">
        <f>G31/$O31</f>
        <v>5.8139534883721007E-3</v>
      </c>
      <c r="H32" s="92"/>
      <c r="I32" s="93">
        <f>I31/$O31</f>
        <v>5.8139534883721007E-3</v>
      </c>
      <c r="J32" s="93"/>
      <c r="K32" s="94" t="s">
        <v>42</v>
      </c>
      <c r="L32" s="95"/>
      <c r="M32" s="93" t="s">
        <v>42</v>
      </c>
      <c r="N32" s="106"/>
      <c r="O32" s="63">
        <f>SUM(C32,E32,G32,I32,K32,M32)</f>
        <v>1.0000000000000002</v>
      </c>
      <c r="P32" s="22"/>
    </row>
    <row r="33" spans="1:16" x14ac:dyDescent="0.25">
      <c r="A33" s="30">
        <v>31</v>
      </c>
      <c r="B33" s="7" t="s">
        <v>19</v>
      </c>
      <c r="C33" s="8">
        <v>14639.7995873858</v>
      </c>
      <c r="D33" s="88">
        <f t="shared" si="23"/>
        <v>6.5097291445590746E-2</v>
      </c>
      <c r="E33" s="53">
        <v>3412.28411435308</v>
      </c>
      <c r="F33" s="89">
        <f t="shared" si="23"/>
        <v>6.0075501001109935E-2</v>
      </c>
      <c r="G33" s="79" t="s">
        <v>42</v>
      </c>
      <c r="H33" s="79" t="s">
        <v>42</v>
      </c>
      <c r="I33" s="53">
        <v>110.073681108164</v>
      </c>
      <c r="J33" s="89">
        <f t="shared" ref="J33" si="30">I33/I$49</f>
        <v>2.1550247468134298E-3</v>
      </c>
      <c r="K33" s="90" t="s">
        <v>42</v>
      </c>
      <c r="L33" s="91" t="s">
        <v>42</v>
      </c>
      <c r="M33" s="53" t="s">
        <v>42</v>
      </c>
      <c r="N33" s="107" t="s">
        <v>42</v>
      </c>
      <c r="O33" s="15">
        <f t="shared" si="26"/>
        <v>18162.157382847043</v>
      </c>
      <c r="P33" s="22">
        <f t="shared" si="27"/>
        <v>4.8627187783728543E-2</v>
      </c>
    </row>
    <row r="34" spans="1:16" ht="39" x14ac:dyDescent="0.25">
      <c r="A34" s="29">
        <v>32</v>
      </c>
      <c r="B34" s="39" t="s">
        <v>61</v>
      </c>
      <c r="C34" s="105">
        <f>C33/$O33</f>
        <v>0.80606060606060614</v>
      </c>
      <c r="D34" s="92"/>
      <c r="E34" s="93">
        <f>E33/$O33</f>
        <v>0.18787878787878784</v>
      </c>
      <c r="F34" s="93"/>
      <c r="G34" s="79" t="s">
        <v>42</v>
      </c>
      <c r="H34" s="92"/>
      <c r="I34" s="93">
        <f>I33/$O33</f>
        <v>6.0606060606060658E-3</v>
      </c>
      <c r="J34" s="93"/>
      <c r="K34" s="94" t="s">
        <v>42</v>
      </c>
      <c r="L34" s="95"/>
      <c r="M34" s="93" t="s">
        <v>42</v>
      </c>
      <c r="N34" s="106"/>
      <c r="O34" s="63">
        <f>SUM(C34,E34,G34,I34,K34,M34)</f>
        <v>1</v>
      </c>
      <c r="P34" s="22"/>
    </row>
    <row r="35" spans="1:16" x14ac:dyDescent="0.25">
      <c r="A35" s="30">
        <v>33</v>
      </c>
      <c r="B35" s="7" t="s">
        <v>69</v>
      </c>
      <c r="C35" s="8">
        <v>11227.515473032699</v>
      </c>
      <c r="D35" s="88">
        <f t="shared" si="23"/>
        <v>4.9924238552257479E-2</v>
      </c>
      <c r="E35" s="53">
        <v>1210.8104921898</v>
      </c>
      <c r="F35" s="89">
        <f t="shared" si="23"/>
        <v>2.1317113258458319E-2</v>
      </c>
      <c r="G35" s="4">
        <v>110.073681108164</v>
      </c>
      <c r="H35" s="88">
        <f t="shared" ref="H35" si="31">G35/G$49</f>
        <v>8.3326699400010397E-3</v>
      </c>
      <c r="I35" s="53">
        <v>220.14736221632799</v>
      </c>
      <c r="J35" s="89">
        <f t="shared" ref="J35" si="32">I35/I$49</f>
        <v>4.3100494936268597E-3</v>
      </c>
      <c r="K35" s="90" t="s">
        <v>42</v>
      </c>
      <c r="L35" s="91" t="s">
        <v>42</v>
      </c>
      <c r="M35" s="53" t="s">
        <v>42</v>
      </c>
      <c r="N35" s="107" t="s">
        <v>42</v>
      </c>
      <c r="O35" s="15">
        <f t="shared" si="26"/>
        <v>12768.547008546991</v>
      </c>
      <c r="P35" s="22">
        <f t="shared" si="27"/>
        <v>3.4186386563106075E-2</v>
      </c>
    </row>
    <row r="36" spans="1:16" ht="39" x14ac:dyDescent="0.25">
      <c r="A36" s="30">
        <v>34</v>
      </c>
      <c r="B36" s="39" t="s">
        <v>70</v>
      </c>
      <c r="C36" s="105">
        <f>C35/$O35</f>
        <v>0.87931034482758619</v>
      </c>
      <c r="D36" s="92"/>
      <c r="E36" s="93">
        <f>E35/$O35</f>
        <v>9.4827586206896478E-2</v>
      </c>
      <c r="F36" s="93"/>
      <c r="G36" s="92">
        <f>G35/$O35</f>
        <v>8.6206896551724362E-3</v>
      </c>
      <c r="H36" s="92"/>
      <c r="I36" s="93">
        <f>I35/$O35</f>
        <v>1.7241379310344872E-2</v>
      </c>
      <c r="J36" s="93"/>
      <c r="K36" s="94" t="s">
        <v>42</v>
      </c>
      <c r="L36" s="95"/>
      <c r="M36" s="93" t="s">
        <v>42</v>
      </c>
      <c r="N36" s="106"/>
      <c r="O36" s="63">
        <f>SUM(C36,E36,G36,I36,K36,M36)</f>
        <v>1</v>
      </c>
      <c r="P36" s="22"/>
    </row>
    <row r="37" spans="1:16" x14ac:dyDescent="0.25">
      <c r="A37" s="29">
        <v>35</v>
      </c>
      <c r="B37" s="7" t="s">
        <v>20</v>
      </c>
      <c r="C37" s="9">
        <v>8585.7471264367905</v>
      </c>
      <c r="D37" s="96">
        <f t="shared" si="23"/>
        <v>3.8177358892902871E-2</v>
      </c>
      <c r="E37" s="53">
        <v>1210.8104921898</v>
      </c>
      <c r="F37" s="97">
        <f t="shared" si="23"/>
        <v>2.1317113258458319E-2</v>
      </c>
      <c r="G37" s="79" t="s">
        <v>42</v>
      </c>
      <c r="H37" s="79" t="s">
        <v>42</v>
      </c>
      <c r="I37" s="98" t="s">
        <v>42</v>
      </c>
      <c r="J37" s="99" t="s">
        <v>42</v>
      </c>
      <c r="K37" s="90" t="s">
        <v>42</v>
      </c>
      <c r="L37" s="91" t="s">
        <v>42</v>
      </c>
      <c r="M37" s="53" t="s">
        <v>42</v>
      </c>
      <c r="N37" s="108" t="s">
        <v>42</v>
      </c>
      <c r="O37" s="15">
        <f t="shared" si="26"/>
        <v>9796.5576186265898</v>
      </c>
      <c r="P37" s="22">
        <f t="shared" si="27"/>
        <v>2.6229210380314193E-2</v>
      </c>
    </row>
    <row r="38" spans="1:16" ht="39" x14ac:dyDescent="0.25">
      <c r="A38" s="30">
        <v>36</v>
      </c>
      <c r="B38" s="39" t="s">
        <v>62</v>
      </c>
      <c r="C38" s="105">
        <f>C37/$O37</f>
        <v>0.87640449438202284</v>
      </c>
      <c r="D38" s="92"/>
      <c r="E38" s="93">
        <f>E37/$O37</f>
        <v>0.12359550561797721</v>
      </c>
      <c r="F38" s="93"/>
      <c r="G38" s="79" t="s">
        <v>42</v>
      </c>
      <c r="H38" s="92"/>
      <c r="I38" s="100" t="s">
        <v>42</v>
      </c>
      <c r="J38" s="100"/>
      <c r="K38" s="94" t="s">
        <v>42</v>
      </c>
      <c r="L38" s="95"/>
      <c r="M38" s="93" t="s">
        <v>42</v>
      </c>
      <c r="N38" s="106"/>
      <c r="O38" s="63">
        <f>SUM(C38,E38,G38,I38,K38,M38)</f>
        <v>1</v>
      </c>
      <c r="P38" s="22"/>
    </row>
    <row r="39" spans="1:16" x14ac:dyDescent="0.25">
      <c r="A39" s="30">
        <v>37</v>
      </c>
      <c r="B39" s="7" t="s">
        <v>21</v>
      </c>
      <c r="C39" s="8">
        <v>3082.06307102859</v>
      </c>
      <c r="D39" s="88">
        <f t="shared" si="23"/>
        <v>1.3704692935913844E-2</v>
      </c>
      <c r="E39" s="53">
        <v>770.51576775714705</v>
      </c>
      <c r="F39" s="89">
        <f t="shared" si="23"/>
        <v>1.3565435709928048E-2</v>
      </c>
      <c r="G39" s="4">
        <v>110.073681108164</v>
      </c>
      <c r="H39" s="88">
        <f t="shared" ref="H39" si="33">G39/G$49</f>
        <v>8.3326699400010397E-3</v>
      </c>
      <c r="I39" s="53">
        <v>110.073681108164</v>
      </c>
      <c r="J39" s="89">
        <f t="shared" ref="J39" si="34">I39/I$49</f>
        <v>2.1550247468134298E-3</v>
      </c>
      <c r="K39" s="90" t="s">
        <v>42</v>
      </c>
      <c r="L39" s="91" t="s">
        <v>42</v>
      </c>
      <c r="M39" s="53" t="s">
        <v>42</v>
      </c>
      <c r="N39" s="107" t="s">
        <v>42</v>
      </c>
      <c r="O39" s="15">
        <f t="shared" si="26"/>
        <v>4072.7262010020645</v>
      </c>
      <c r="P39" s="22">
        <f t="shared" si="27"/>
        <v>1.0904278472714886E-2</v>
      </c>
    </row>
    <row r="40" spans="1:16" ht="39" x14ac:dyDescent="0.25">
      <c r="A40" s="29">
        <v>38</v>
      </c>
      <c r="B40" s="39" t="s">
        <v>63</v>
      </c>
      <c r="C40" s="105">
        <f>C39/$O39</f>
        <v>0.75675675675675691</v>
      </c>
      <c r="D40" s="92"/>
      <c r="E40" s="93">
        <f>E39/$O39</f>
        <v>0.18918918918918912</v>
      </c>
      <c r="F40" s="93"/>
      <c r="G40" s="92">
        <f>G39/$O39</f>
        <v>2.7027027027027049E-2</v>
      </c>
      <c r="H40" s="92"/>
      <c r="I40" s="93">
        <f>I39/$O39</f>
        <v>2.7027027027027049E-2</v>
      </c>
      <c r="J40" s="93"/>
      <c r="K40" s="94" t="s">
        <v>42</v>
      </c>
      <c r="L40" s="95"/>
      <c r="M40" s="93" t="s">
        <v>42</v>
      </c>
      <c r="N40" s="106"/>
      <c r="O40" s="63">
        <f>SUM(C40,E40,G40,I40,K40,M40)</f>
        <v>1.0000000000000002</v>
      </c>
      <c r="P40" s="23"/>
    </row>
    <row r="41" spans="1:16" ht="17.25" x14ac:dyDescent="0.25">
      <c r="A41" s="30">
        <v>39</v>
      </c>
      <c r="B41" s="10" t="s">
        <v>22</v>
      </c>
      <c r="C41" s="8">
        <v>2531.6946654877702</v>
      </c>
      <c r="D41" s="88">
        <f t="shared" si="23"/>
        <v>1.1257426340214942E-2</v>
      </c>
      <c r="E41" s="53">
        <v>770.51576775714705</v>
      </c>
      <c r="F41" s="89">
        <f t="shared" si="23"/>
        <v>1.3565435709928048E-2</v>
      </c>
      <c r="G41" s="79" t="s">
        <v>42</v>
      </c>
      <c r="H41" s="79" t="s">
        <v>42</v>
      </c>
      <c r="I41" s="53">
        <v>110.073681108164</v>
      </c>
      <c r="J41" s="89">
        <f t="shared" ref="J41" si="35">I41/I$49</f>
        <v>2.1550247468134298E-3</v>
      </c>
      <c r="K41" s="90" t="s">
        <v>42</v>
      </c>
      <c r="L41" s="91" t="s">
        <v>42</v>
      </c>
      <c r="M41" s="53" t="s">
        <v>42</v>
      </c>
      <c r="N41" s="107" t="s">
        <v>42</v>
      </c>
      <c r="O41" s="15">
        <f t="shared" si="26"/>
        <v>3412.2841143530809</v>
      </c>
      <c r="P41" s="22">
        <f t="shared" si="27"/>
        <v>9.1360170987611206E-3</v>
      </c>
    </row>
    <row r="42" spans="1:16" ht="39.75" thickBot="1" x14ac:dyDescent="0.3">
      <c r="A42" s="30">
        <v>40</v>
      </c>
      <c r="B42" s="87" t="s">
        <v>64</v>
      </c>
      <c r="C42" s="109">
        <f>C41/$O41</f>
        <v>0.74193548387096786</v>
      </c>
      <c r="D42" s="110"/>
      <c r="E42" s="111">
        <f>E41/$O41</f>
        <v>0.22580645161290316</v>
      </c>
      <c r="F42" s="111"/>
      <c r="G42" s="112" t="s">
        <v>42</v>
      </c>
      <c r="H42" s="110"/>
      <c r="I42" s="111">
        <f>I41/$O41</f>
        <v>3.2258064516129059E-2</v>
      </c>
      <c r="J42" s="111"/>
      <c r="K42" s="113" t="s">
        <v>42</v>
      </c>
      <c r="L42" s="114"/>
      <c r="M42" s="111" t="s">
        <v>42</v>
      </c>
      <c r="N42" s="115"/>
      <c r="O42" s="63">
        <f>SUM(C42,E42,G42,I42,K42,M42)</f>
        <v>1</v>
      </c>
      <c r="P42" s="26"/>
    </row>
    <row r="43" spans="1:16" x14ac:dyDescent="0.25">
      <c r="A43" s="29">
        <v>41</v>
      </c>
      <c r="B43" s="37" t="s">
        <v>23</v>
      </c>
      <c r="C43" s="41">
        <f t="shared" ref="C43:J43" si="36">SUM(C29:C41)</f>
        <v>129561.53687038024</v>
      </c>
      <c r="D43" s="42">
        <f t="shared" si="36"/>
        <v>0.57608655662752128</v>
      </c>
      <c r="E43" s="57">
        <f t="shared" si="36"/>
        <v>39737.609313434186</v>
      </c>
      <c r="F43" s="58">
        <f t="shared" si="36"/>
        <v>0.69958889875485875</v>
      </c>
      <c r="G43" s="43">
        <f t="shared" si="36"/>
        <v>440.33717035479509</v>
      </c>
      <c r="H43" s="42">
        <f t="shared" si="36"/>
        <v>3.3330679760004159E-2</v>
      </c>
      <c r="I43" s="57">
        <f t="shared" si="36"/>
        <v>9246.3221277052053</v>
      </c>
      <c r="J43" s="58">
        <f t="shared" si="36"/>
        <v>0.18102207873232806</v>
      </c>
      <c r="K43" s="43" t="s">
        <v>42</v>
      </c>
      <c r="L43" s="42" t="s">
        <v>42</v>
      </c>
      <c r="M43" s="80" t="s">
        <v>42</v>
      </c>
      <c r="N43" s="116" t="s">
        <v>42</v>
      </c>
      <c r="O43" s="16">
        <f>SUM(O29:O41)</f>
        <v>178985.80548187441</v>
      </c>
      <c r="P43" s="24">
        <f>SUM(P29:P41)</f>
        <v>0.47919883234147015</v>
      </c>
    </row>
    <row r="44" spans="1:16" ht="39.75" thickBot="1" x14ac:dyDescent="0.3">
      <c r="A44" s="30">
        <v>42</v>
      </c>
      <c r="B44" s="38" t="s">
        <v>65</v>
      </c>
      <c r="C44" s="73">
        <f>C43/$O43</f>
        <v>0.72386487029833613</v>
      </c>
      <c r="D44" s="74"/>
      <c r="E44" s="75">
        <f>E43/$O43</f>
        <v>0.22201542299094967</v>
      </c>
      <c r="F44" s="76"/>
      <c r="G44" s="77">
        <f>G43/$O43</f>
        <v>2.4601792816435785E-3</v>
      </c>
      <c r="H44" s="74"/>
      <c r="I44" s="75">
        <f>I43/$O43</f>
        <v>5.1659527429070706E-2</v>
      </c>
      <c r="J44" s="76"/>
      <c r="K44" s="117" t="s">
        <v>42</v>
      </c>
      <c r="L44" s="74"/>
      <c r="M44" s="118" t="s">
        <v>42</v>
      </c>
      <c r="N44" s="119"/>
      <c r="O44" s="72">
        <f>SUM(C44,E44,G44,I44,K44,M44)</f>
        <v>1</v>
      </c>
      <c r="P44" s="26"/>
    </row>
    <row r="45" spans="1:16" x14ac:dyDescent="0.25">
      <c r="A45" s="30">
        <v>43</v>
      </c>
      <c r="B45" s="11" t="s">
        <v>24</v>
      </c>
      <c r="C45" s="120" t="s">
        <v>42</v>
      </c>
      <c r="D45" s="121" t="s">
        <v>42</v>
      </c>
      <c r="E45" s="80" t="s">
        <v>42</v>
      </c>
      <c r="F45" s="81" t="s">
        <v>42</v>
      </c>
      <c r="G45" s="121" t="s">
        <v>42</v>
      </c>
      <c r="H45" s="121" t="s">
        <v>42</v>
      </c>
      <c r="I45" s="80" t="s">
        <v>42</v>
      </c>
      <c r="J45" s="81" t="s">
        <v>42</v>
      </c>
      <c r="K45" s="13">
        <v>5173.4630120837001</v>
      </c>
      <c r="L45" s="20">
        <f t="shared" ref="L45" si="37">K45/K$49</f>
        <v>0.99980674323158469</v>
      </c>
      <c r="M45" s="80" t="s">
        <v>42</v>
      </c>
      <c r="N45" s="116" t="s">
        <v>42</v>
      </c>
      <c r="O45" s="16">
        <f t="shared" ref="O45:O47" si="38">SUM(C45,E45,G45,I45,K45,M45)</f>
        <v>5173.4630120837001</v>
      </c>
      <c r="P45" s="24">
        <f t="shared" ref="P45:P47" si="39">O45/O$49</f>
        <v>1.3851380762637819E-2</v>
      </c>
    </row>
    <row r="46" spans="1:16" ht="39" x14ac:dyDescent="0.25">
      <c r="A46" s="29">
        <v>44</v>
      </c>
      <c r="B46" s="39" t="s">
        <v>66</v>
      </c>
      <c r="C46" s="122" t="s">
        <v>42</v>
      </c>
      <c r="D46" s="63"/>
      <c r="E46" s="82" t="s">
        <v>42</v>
      </c>
      <c r="F46" s="83"/>
      <c r="G46" s="79" t="s">
        <v>42</v>
      </c>
      <c r="H46" s="63"/>
      <c r="I46" s="82" t="s">
        <v>42</v>
      </c>
      <c r="J46" s="83"/>
      <c r="K46" s="66">
        <f>K45/$O45</f>
        <v>1</v>
      </c>
      <c r="L46" s="63"/>
      <c r="M46" s="82" t="s">
        <v>42</v>
      </c>
      <c r="N46" s="123"/>
      <c r="O46" s="63">
        <f>SUM(C46,E46,G46,I46,K46,M46)</f>
        <v>1</v>
      </c>
      <c r="P46" s="22"/>
    </row>
    <row r="47" spans="1:16" x14ac:dyDescent="0.25">
      <c r="A47" s="30">
        <v>45</v>
      </c>
      <c r="B47" s="6" t="s">
        <v>25</v>
      </c>
      <c r="C47" s="122" t="s">
        <v>42</v>
      </c>
      <c r="D47" s="79" t="s">
        <v>42</v>
      </c>
      <c r="E47" s="84" t="s">
        <v>42</v>
      </c>
      <c r="F47" s="85" t="s">
        <v>42</v>
      </c>
      <c r="G47" s="79" t="s">
        <v>42</v>
      </c>
      <c r="H47" s="79" t="s">
        <v>42</v>
      </c>
      <c r="I47" s="84" t="s">
        <v>42</v>
      </c>
      <c r="J47" s="85" t="s">
        <v>42</v>
      </c>
      <c r="K47" s="79" t="s">
        <v>42</v>
      </c>
      <c r="L47" s="79" t="s">
        <v>42</v>
      </c>
      <c r="M47" s="52">
        <v>22344.9572649572</v>
      </c>
      <c r="N47" s="67">
        <f t="shared" ref="N47" si="40">M47/M$49</f>
        <v>1</v>
      </c>
      <c r="O47" s="14">
        <f t="shared" si="38"/>
        <v>22344.9572649572</v>
      </c>
      <c r="P47" s="21">
        <f t="shared" si="39"/>
        <v>5.9826176485435534E-2</v>
      </c>
    </row>
    <row r="48" spans="1:16" ht="39.75" thickBot="1" x14ac:dyDescent="0.3">
      <c r="A48" s="30">
        <v>46</v>
      </c>
      <c r="B48" s="40" t="s">
        <v>67</v>
      </c>
      <c r="C48" s="124" t="s">
        <v>42</v>
      </c>
      <c r="D48" s="69"/>
      <c r="E48" s="118" t="s">
        <v>42</v>
      </c>
      <c r="F48" s="125"/>
      <c r="G48" s="112" t="s">
        <v>42</v>
      </c>
      <c r="H48" s="69"/>
      <c r="I48" s="118" t="s">
        <v>42</v>
      </c>
      <c r="J48" s="125"/>
      <c r="K48" s="112" t="s">
        <v>42</v>
      </c>
      <c r="L48" s="69"/>
      <c r="M48" s="70">
        <f>M47/$O47</f>
        <v>1</v>
      </c>
      <c r="N48" s="71"/>
      <c r="O48" s="63">
        <f>SUM(C48,E48,G48,I48,K48,M48)</f>
        <v>1</v>
      </c>
      <c r="P48" s="26"/>
    </row>
    <row r="49" spans="1:16" x14ac:dyDescent="0.25">
      <c r="A49" s="29">
        <v>47</v>
      </c>
      <c r="B49" s="44" t="s">
        <v>26</v>
      </c>
      <c r="C49" s="17">
        <f t="shared" ref="C49:P49" si="41">SUM(C45:C47,C43,C27)</f>
        <v>224891.07092300383</v>
      </c>
      <c r="D49" s="46">
        <f t="shared" si="41"/>
        <v>0.99995313100257088</v>
      </c>
      <c r="E49" s="57">
        <f t="shared" si="41"/>
        <v>56799.927715792765</v>
      </c>
      <c r="F49" s="61">
        <f t="shared" si="41"/>
        <v>0.99996640376040835</v>
      </c>
      <c r="G49" s="47">
        <f t="shared" si="41"/>
        <v>13209.893335598777</v>
      </c>
      <c r="H49" s="46">
        <f t="shared" si="41"/>
        <v>0.99992039280012346</v>
      </c>
      <c r="I49" s="57">
        <f t="shared" si="41"/>
        <v>51077.687748563738</v>
      </c>
      <c r="J49" s="61">
        <f t="shared" si="41"/>
        <v>0.99993148252143138</v>
      </c>
      <c r="K49" s="47">
        <f t="shared" si="41"/>
        <v>5174.4630120837001</v>
      </c>
      <c r="L49" s="46">
        <f t="shared" si="41"/>
        <v>0.99980674323158469</v>
      </c>
      <c r="M49" s="57">
        <f t="shared" si="41"/>
        <v>22344.9572649572</v>
      </c>
      <c r="N49" s="68">
        <f t="shared" si="41"/>
        <v>1</v>
      </c>
      <c r="O49" s="16">
        <f t="shared" si="41"/>
        <v>373498</v>
      </c>
      <c r="P49" s="48">
        <f t="shared" si="41"/>
        <v>0.99995180697085406</v>
      </c>
    </row>
    <row r="50" spans="1:16" ht="39.75" thickBot="1" x14ac:dyDescent="0.3">
      <c r="A50" s="30">
        <v>48</v>
      </c>
      <c r="B50" s="45" t="s">
        <v>68</v>
      </c>
      <c r="C50" s="73">
        <f>C49/$O49</f>
        <v>0.60212121864910606</v>
      </c>
      <c r="D50" s="74"/>
      <c r="E50" s="75">
        <f>E49/$O49</f>
        <v>0.15207558732789137</v>
      </c>
      <c r="F50" s="76"/>
      <c r="G50" s="77">
        <f>G49/$O49</f>
        <v>3.536804302994602E-2</v>
      </c>
      <c r="H50" s="74"/>
      <c r="I50" s="75">
        <f>I49/$O49</f>
        <v>0.13675491635447509</v>
      </c>
      <c r="J50" s="76"/>
      <c r="K50" s="77">
        <f>K49/$O49</f>
        <v>1.3854058153145934E-2</v>
      </c>
      <c r="L50" s="74"/>
      <c r="M50" s="75">
        <f>M49/$O49</f>
        <v>5.9826176485435534E-2</v>
      </c>
      <c r="N50" s="78"/>
      <c r="O50" s="74">
        <f>SUM(C50,E50,G50,I50,K50,M50)</f>
        <v>1</v>
      </c>
      <c r="P50" s="49"/>
    </row>
    <row r="51" spans="1:16" ht="17.25" x14ac:dyDescent="0.25">
      <c r="A51" s="30">
        <v>49</v>
      </c>
      <c r="B51" s="3" t="s">
        <v>44</v>
      </c>
      <c r="O51" s="2">
        <f>SUM(C51:M51)</f>
        <v>0</v>
      </c>
    </row>
    <row r="52" spans="1:16" x14ac:dyDescent="0.25">
      <c r="A52" s="29">
        <v>50</v>
      </c>
    </row>
    <row r="53" spans="1:16" x14ac:dyDescent="0.25">
      <c r="A53" s="30">
        <v>51</v>
      </c>
      <c r="B53" t="s">
        <v>2</v>
      </c>
    </row>
    <row r="54" spans="1:16" x14ac:dyDescent="0.25">
      <c r="A54" s="30">
        <v>52</v>
      </c>
      <c r="B54" t="s">
        <v>3</v>
      </c>
    </row>
    <row r="55" spans="1:16" x14ac:dyDescent="0.25">
      <c r="A55" s="29">
        <v>53</v>
      </c>
      <c r="B55" t="s">
        <v>4</v>
      </c>
    </row>
    <row r="56" spans="1:16" x14ac:dyDescent="0.25">
      <c r="A56" s="30">
        <v>54</v>
      </c>
      <c r="B56" t="s">
        <v>45</v>
      </c>
    </row>
  </sheetData>
  <autoFilter ref="A2:P2"/>
  <sortState ref="B16:O22">
    <sortCondition descending="1" ref="O16:O22"/>
  </sortState>
  <mergeCells count="1">
    <mergeCell ref="B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2018-09-07T09:37:33Z</dcterms:modified>
</cp:coreProperties>
</file>