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6820" windowHeight="10665"/>
  </bookViews>
  <sheets>
    <sheet name="Sheet1" sheetId="1" r:id="rId1"/>
  </sheets>
  <definedNames>
    <definedName name="_xlnm._FilterDatabase" localSheetId="0" hidden="1">Sheet1!$A$2:$AB$2</definedName>
  </definedNames>
  <calcPr calcId="162913" iterateDelta="1E-4"/>
</workbook>
</file>

<file path=xl/calcChain.xml><?xml version="1.0" encoding="utf-8"?>
<calcChain xmlns="http://schemas.openxmlformats.org/spreadsheetml/2006/main">
  <c r="AA3" i="1" l="1"/>
  <c r="AA9" i="1"/>
  <c r="AA8" i="1"/>
  <c r="AA7" i="1"/>
  <c r="AA5" i="1"/>
  <c r="AA4" i="1"/>
  <c r="E6" i="1" l="1"/>
  <c r="E10" i="1" s="1"/>
  <c r="G6" i="1"/>
  <c r="G10" i="1" s="1"/>
  <c r="I6" i="1"/>
  <c r="K6" i="1"/>
  <c r="M6" i="1"/>
  <c r="O6" i="1"/>
  <c r="Q6" i="1"/>
  <c r="S6" i="1"/>
  <c r="U6" i="1"/>
  <c r="W6" i="1"/>
  <c r="Y6" i="1"/>
  <c r="C6" i="1"/>
  <c r="AA6" i="1" s="1"/>
  <c r="C10" i="1" l="1"/>
  <c r="F9" i="1"/>
  <c r="F8" i="1"/>
  <c r="F7" i="1"/>
  <c r="F4" i="1"/>
  <c r="F3" i="1"/>
  <c r="F10" i="1" s="1"/>
  <c r="F5" i="1"/>
  <c r="D4" i="1"/>
  <c r="D5" i="1"/>
  <c r="D7" i="1"/>
  <c r="D8" i="1"/>
  <c r="D9" i="1"/>
  <c r="D3" i="1"/>
  <c r="Q10" i="1"/>
  <c r="R6" i="1" s="1"/>
  <c r="H9" i="1"/>
  <c r="H4" i="1"/>
  <c r="H3" i="1"/>
  <c r="H8" i="1"/>
  <c r="H7" i="1"/>
  <c r="H5" i="1"/>
  <c r="K10" i="1"/>
  <c r="L6" i="1"/>
  <c r="Y10" i="1"/>
  <c r="I10" i="1"/>
  <c r="J6" i="1" s="1"/>
  <c r="D6" i="1"/>
  <c r="H6" i="1"/>
  <c r="S10" i="1"/>
  <c r="O10" i="1"/>
  <c r="P6" i="1"/>
  <c r="M10" i="1"/>
  <c r="N6" i="1" s="1"/>
  <c r="W10" i="1"/>
  <c r="X6" i="1" s="1"/>
  <c r="U10" i="1"/>
  <c r="V6" i="1"/>
  <c r="F6" i="1"/>
  <c r="AA10" i="1" l="1"/>
  <c r="T5" i="1"/>
  <c r="T4" i="1"/>
  <c r="T3" i="1"/>
  <c r="T9" i="1"/>
  <c r="T8" i="1"/>
  <c r="T7" i="1"/>
  <c r="T10" i="1" s="1"/>
  <c r="P5" i="1"/>
  <c r="P4" i="1"/>
  <c r="P3" i="1"/>
  <c r="P9" i="1"/>
  <c r="P8" i="1"/>
  <c r="P7" i="1"/>
  <c r="L3" i="1"/>
  <c r="L9" i="1"/>
  <c r="L8" i="1"/>
  <c r="L4" i="1"/>
  <c r="L7" i="1"/>
  <c r="L5" i="1"/>
  <c r="D10" i="1"/>
  <c r="V5" i="1"/>
  <c r="V7" i="1"/>
  <c r="V4" i="1"/>
  <c r="V3" i="1"/>
  <c r="V9" i="1"/>
  <c r="V8" i="1"/>
  <c r="X7" i="1"/>
  <c r="X5" i="1"/>
  <c r="X4" i="1"/>
  <c r="X3" i="1"/>
  <c r="X8" i="1"/>
  <c r="X9" i="1"/>
  <c r="H10" i="1"/>
  <c r="Z8" i="1"/>
  <c r="Z7" i="1"/>
  <c r="Z5" i="1"/>
  <c r="Z4" i="1"/>
  <c r="Z9" i="1"/>
  <c r="Z3" i="1"/>
  <c r="R5" i="1"/>
  <c r="R4" i="1"/>
  <c r="R3" i="1"/>
  <c r="R9" i="1"/>
  <c r="R8" i="1"/>
  <c r="R7" i="1"/>
  <c r="T6" i="1"/>
  <c r="J9" i="1"/>
  <c r="J8" i="1"/>
  <c r="J7" i="1"/>
  <c r="J5" i="1"/>
  <c r="J3" i="1"/>
  <c r="J4" i="1"/>
  <c r="N4" i="1"/>
  <c r="N3" i="1"/>
  <c r="N9" i="1"/>
  <c r="N8" i="1"/>
  <c r="N7" i="1"/>
  <c r="N5" i="1"/>
  <c r="Z6" i="1"/>
  <c r="N10" i="1" l="1"/>
  <c r="Z10" i="1"/>
  <c r="L10" i="1"/>
  <c r="R10" i="1"/>
  <c r="J10" i="1"/>
  <c r="V10" i="1"/>
  <c r="P10" i="1"/>
  <c r="X10" i="1"/>
  <c r="AB8" i="1" l="1"/>
  <c r="AB7" i="1"/>
  <c r="AB3" i="1"/>
  <c r="AB5" i="1"/>
  <c r="AB4" i="1"/>
  <c r="AB6" i="1"/>
  <c r="AB9" i="1"/>
  <c r="AB10" i="1" l="1"/>
</calcChain>
</file>

<file path=xl/sharedStrings.xml><?xml version="1.0" encoding="utf-8"?>
<sst xmlns="http://schemas.openxmlformats.org/spreadsheetml/2006/main" count="41" uniqueCount="41">
  <si>
    <t>Forest stands - evenaged</t>
  </si>
  <si>
    <t>Forest stands - unevenaged</t>
  </si>
  <si>
    <t>Clearcuts</t>
  </si>
  <si>
    <t>Forest stands - subtotal</t>
  </si>
  <si>
    <t>Other/special forest types</t>
  </si>
  <si>
    <t>Other areas planted with trees</t>
  </si>
  <si>
    <t>Plots not visited/measured</t>
  </si>
  <si>
    <t>Total</t>
  </si>
  <si>
    <t>Translated with Google Translate</t>
  </si>
  <si>
    <t>Sums checked by JRC: 09-2018</t>
  </si>
  <si>
    <t>For exact desciptions of Management forms look to the NFI-6 Report, Annex 2, point 5, page 63-64</t>
  </si>
  <si>
    <t>ID</t>
  </si>
  <si>
    <t>Drenthe
(ha)</t>
  </si>
  <si>
    <t>Drenthe
(%)</t>
  </si>
  <si>
    <t>Flevoland
(ha)</t>
  </si>
  <si>
    <t>Flevoland
(%)</t>
  </si>
  <si>
    <t>Friesland
(ha)</t>
  </si>
  <si>
    <t>Friesland
(%)</t>
  </si>
  <si>
    <t>Gelderland
(ha)</t>
  </si>
  <si>
    <t>Gelderland
(%)</t>
  </si>
  <si>
    <t>Groningen
(ha)</t>
  </si>
  <si>
    <t>Groningen
(%)</t>
  </si>
  <si>
    <t>Limburg
(ha)</t>
  </si>
  <si>
    <t>Limburg
(%)</t>
  </si>
  <si>
    <t>Noord-Brabant
(ha)</t>
  </si>
  <si>
    <t>Noord-Brabant
(%)</t>
  </si>
  <si>
    <t>Noord-Holland
(ha)</t>
  </si>
  <si>
    <t>Noord-Holland
(%)</t>
  </si>
  <si>
    <t>Overijssel
(ha)</t>
  </si>
  <si>
    <t>Overijssel
(%)</t>
  </si>
  <si>
    <t>Utrecht
(ha)</t>
  </si>
  <si>
    <t>Utrecht
(%)</t>
  </si>
  <si>
    <t>Zeeland
(%)</t>
  </si>
  <si>
    <t>Zeeland
(ha)</t>
  </si>
  <si>
    <t>Zuid-Holland
(ha)</t>
  </si>
  <si>
    <t>Zuid-Holland
(%)</t>
  </si>
  <si>
    <t>Total
(ha)</t>
  </si>
  <si>
    <t>Total
(%)</t>
  </si>
  <si>
    <t>Management form</t>
  </si>
  <si>
    <t>NFI-6 (2012-2013): Oppervlakte bos (ha) naar beheervorm en provincie
Forest Area by Management form and Province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</si>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</sst>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4" borderId="7" xfId="0" applyFont="1" applyFill="1" applyBorder="1" applyAlignment="1" applyProtection="1">
      <alignment horizontal="center" vertical="top" wrapText="1"/>
    </xf>
    <xf numFmtId="0" fontId="4" fillId="4" borderId="8" xfId="0" applyFont="1" applyFill="1" applyBorder="1" applyAlignment="1" applyProtection="1">
      <alignment horizontal="center" vertical="top" wrapText="1"/>
    </xf>
    <xf numFmtId="0" fontId="4" fillId="5" borderId="8" xfId="0" applyFont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4" borderId="10" xfId="0" applyFont="1" applyFill="1" applyBorder="1" applyAlignment="1" applyProtection="1">
      <alignment horizontal="center" vertical="top" wrapText="1"/>
    </xf>
    <xf numFmtId="3" fontId="5" fillId="3" borderId="11" xfId="0" applyNumberFormat="1" applyFont="1" applyFill="1" applyBorder="1" applyAlignment="1" applyProtection="1">
      <alignment horizontal="right" vertical="center" wrapText="1"/>
    </xf>
    <xf numFmtId="164" fontId="5" fillId="3" borderId="3" xfId="1" applyNumberFormat="1" applyFont="1" applyFill="1" applyBorder="1" applyAlignment="1" applyProtection="1">
      <alignment horizontal="right" vertical="center" wrapText="1"/>
    </xf>
    <xf numFmtId="3" fontId="5" fillId="6" borderId="1" xfId="0" applyNumberFormat="1" applyFont="1" applyFill="1" applyBorder="1" applyAlignment="1" applyProtection="1">
      <alignment horizontal="right" vertical="center" wrapText="1"/>
    </xf>
    <xf numFmtId="164" fontId="5" fillId="6" borderId="3" xfId="1" applyNumberFormat="1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3" fontId="3" fillId="0" borderId="11" xfId="0" applyNumberFormat="1" applyFont="1" applyBorder="1"/>
    <xf numFmtId="164" fontId="4" fillId="3" borderId="12" xfId="1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vertical="top"/>
    </xf>
    <xf numFmtId="0" fontId="5" fillId="2" borderId="15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5" fillId="3" borderId="5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</xf>
    <xf numFmtId="3" fontId="5" fillId="3" borderId="16" xfId="0" applyNumberFormat="1" applyFont="1" applyFill="1" applyBorder="1" applyAlignment="1" applyProtection="1">
      <alignment horizontal="right" vertical="center" wrapText="1"/>
    </xf>
    <xf numFmtId="164" fontId="5" fillId="3" borderId="2" xfId="1" applyNumberFormat="1" applyFont="1" applyFill="1" applyBorder="1" applyAlignment="1" applyProtection="1">
      <alignment horizontal="right" vertical="center" wrapText="1"/>
    </xf>
    <xf numFmtId="3" fontId="5" fillId="6" borderId="17" xfId="0" applyNumberFormat="1" applyFont="1" applyFill="1" applyBorder="1" applyAlignment="1" applyProtection="1">
      <alignment horizontal="right" vertical="center" wrapText="1"/>
    </xf>
    <xf numFmtId="164" fontId="5" fillId="6" borderId="2" xfId="1" applyNumberFormat="1" applyFont="1" applyFill="1" applyBorder="1" applyAlignment="1" applyProtection="1">
      <alignment horizontal="right" vertical="center" wrapText="1"/>
    </xf>
    <xf numFmtId="3" fontId="5" fillId="3" borderId="17" xfId="0" applyNumberFormat="1" applyFont="1" applyFill="1" applyBorder="1" applyAlignment="1" applyProtection="1">
      <alignment horizontal="right" vertical="center" wrapText="1"/>
    </xf>
    <xf numFmtId="164" fontId="5" fillId="6" borderId="18" xfId="1" applyNumberFormat="1" applyFont="1" applyFill="1" applyBorder="1" applyAlignment="1" applyProtection="1">
      <alignment horizontal="right" vertical="center" wrapText="1"/>
    </xf>
    <xf numFmtId="164" fontId="5" fillId="6" borderId="12" xfId="1" applyNumberFormat="1" applyFont="1" applyFill="1" applyBorder="1" applyAlignment="1" applyProtection="1">
      <alignment horizontal="right" vertical="center" wrapText="1"/>
    </xf>
    <xf numFmtId="3" fontId="3" fillId="0" borderId="16" xfId="0" applyNumberFormat="1" applyFont="1" applyBorder="1"/>
    <xf numFmtId="164" fontId="4" fillId="3" borderId="18" xfId="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4" fillId="4" borderId="4" xfId="0" applyFont="1" applyFill="1" applyBorder="1" applyAlignment="1" applyProtection="1">
      <alignment horizontal="center" vertical="top"/>
    </xf>
    <xf numFmtId="3" fontId="4" fillId="3" borderId="11" xfId="0" applyNumberFormat="1" applyFont="1" applyFill="1" applyBorder="1" applyAlignment="1" applyProtection="1">
      <alignment horizontal="right" vertical="center" wrapText="1"/>
    </xf>
    <xf numFmtId="164" fontId="4" fillId="3" borderId="3" xfId="1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164" fontId="4" fillId="6" borderId="3" xfId="1" applyNumberFormat="1" applyFont="1" applyFill="1" applyBorder="1" applyAlignment="1" applyProtection="1">
      <alignment horizontal="right"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164" fontId="4" fillId="6" borderId="12" xfId="1" applyNumberFormat="1" applyFont="1" applyFill="1" applyBorder="1" applyAlignment="1" applyProtection="1">
      <alignment horizontal="right" vertical="center" wrapText="1"/>
    </xf>
    <xf numFmtId="0" fontId="1" fillId="2" borderId="21" xfId="0" applyFont="1" applyFill="1" applyBorder="1" applyAlignment="1" applyProtection="1">
      <alignment vertical="center" wrapText="1"/>
    </xf>
    <xf numFmtId="3" fontId="5" fillId="3" borderId="22" xfId="0" applyNumberFormat="1" applyFont="1" applyFill="1" applyBorder="1" applyAlignment="1" applyProtection="1">
      <alignment horizontal="right" vertical="center" wrapText="1"/>
    </xf>
    <xf numFmtId="164" fontId="5" fillId="3" borderId="23" xfId="1" applyNumberFormat="1" applyFont="1" applyFill="1" applyBorder="1" applyAlignment="1" applyProtection="1">
      <alignment horizontal="right" vertical="center" wrapText="1"/>
    </xf>
    <xf numFmtId="3" fontId="5" fillId="6" borderId="13" xfId="0" applyNumberFormat="1" applyFont="1" applyFill="1" applyBorder="1" applyAlignment="1" applyProtection="1">
      <alignment horizontal="right" vertical="center" wrapText="1"/>
    </xf>
    <xf numFmtId="3" fontId="5" fillId="3" borderId="13" xfId="0" applyNumberFormat="1" applyFont="1" applyFill="1" applyBorder="1" applyAlignment="1" applyProtection="1">
      <alignment horizontal="right" vertical="center" wrapText="1"/>
    </xf>
    <xf numFmtId="3" fontId="5" fillId="6" borderId="24" xfId="0" applyNumberFormat="1" applyFont="1" applyFill="1" applyBorder="1" applyAlignment="1" applyProtection="1">
      <alignment horizontal="right" vertical="center" wrapText="1"/>
    </xf>
    <xf numFmtId="3" fontId="3" fillId="0" borderId="22" xfId="0" applyNumberFormat="1" applyFont="1" applyBorder="1"/>
    <xf numFmtId="164" fontId="4" fillId="3" borderId="25" xfId="1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 applyProtection="1">
      <alignment vertical="center" wrapText="1"/>
    </xf>
    <xf numFmtId="3" fontId="3" fillId="0" borderId="9" xfId="0" applyNumberFormat="1" applyFont="1" applyBorder="1"/>
    <xf numFmtId="164" fontId="4" fillId="3" borderId="10" xfId="1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164" fontId="4" fillId="3" borderId="26" xfId="1" applyNumberFormat="1" applyFont="1" applyFill="1" applyBorder="1" applyAlignment="1" applyProtection="1">
      <alignment horizontal="right" vertical="center" wrapText="1"/>
    </xf>
    <xf numFmtId="3" fontId="4" fillId="6" borderId="8" xfId="0" applyNumberFormat="1" applyFont="1" applyFill="1" applyBorder="1" applyAlignment="1" applyProtection="1">
      <alignment horizontal="right" vertical="center" wrapText="1"/>
    </xf>
    <xf numFmtId="9" fontId="4" fillId="6" borderId="8" xfId="1" applyFont="1" applyFill="1" applyBorder="1" applyAlignment="1" applyProtection="1">
      <alignment horizontal="right" vertical="center" wrapText="1"/>
    </xf>
    <xf numFmtId="3" fontId="4" fillId="3" borderId="8" xfId="0" applyNumberFormat="1" applyFont="1" applyFill="1" applyBorder="1" applyAlignment="1" applyProtection="1">
      <alignment horizontal="right" vertical="center" wrapText="1"/>
    </xf>
    <xf numFmtId="9" fontId="4" fillId="6" borderId="14" xfId="1" applyFont="1" applyFill="1" applyBorder="1" applyAlignment="1" applyProtection="1">
      <alignment horizontal="right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/>
  </sheetViews>
  <sheetFormatPr defaultRowHeight="15" x14ac:dyDescent="0.25"/>
  <cols>
    <col min="2" max="2" width="31.7109375" customWidth="1"/>
    <col min="3" max="28" width="11.7109375" customWidth="1"/>
  </cols>
  <sheetData>
    <row r="1" spans="1:28" s="31" customFormat="1" ht="30.75" customHeight="1" thickBot="1" x14ac:dyDescent="0.3">
      <c r="A1" s="16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31" customFormat="1" ht="45.75" thickBot="1" x14ac:dyDescent="0.3">
      <c r="A2" s="1" t="s">
        <v>11</v>
      </c>
      <c r="B2" s="32" t="s">
        <v>38</v>
      </c>
      <c r="C2" s="4" t="s">
        <v>12</v>
      </c>
      <c r="D2" s="5" t="s">
        <v>13</v>
      </c>
      <c r="E2" s="6" t="s">
        <v>14</v>
      </c>
      <c r="F2" s="6" t="s">
        <v>15</v>
      </c>
      <c r="G2" s="5" t="s">
        <v>16</v>
      </c>
      <c r="H2" s="5" t="s">
        <v>17</v>
      </c>
      <c r="I2" s="6" t="s">
        <v>18</v>
      </c>
      <c r="J2" s="6" t="s">
        <v>19</v>
      </c>
      <c r="K2" s="5" t="s">
        <v>20</v>
      </c>
      <c r="L2" s="5" t="s">
        <v>21</v>
      </c>
      <c r="M2" s="6" t="s">
        <v>22</v>
      </c>
      <c r="N2" s="6" t="s">
        <v>23</v>
      </c>
      <c r="O2" s="5" t="s">
        <v>24</v>
      </c>
      <c r="P2" s="5" t="s">
        <v>25</v>
      </c>
      <c r="Q2" s="6" t="s">
        <v>26</v>
      </c>
      <c r="R2" s="6" t="s">
        <v>27</v>
      </c>
      <c r="S2" s="5" t="s">
        <v>28</v>
      </c>
      <c r="T2" s="5" t="s">
        <v>29</v>
      </c>
      <c r="U2" s="6" t="s">
        <v>30</v>
      </c>
      <c r="V2" s="6" t="s">
        <v>31</v>
      </c>
      <c r="W2" s="5" t="s">
        <v>32</v>
      </c>
      <c r="X2" s="5" t="s">
        <v>33</v>
      </c>
      <c r="Y2" s="6" t="s">
        <v>34</v>
      </c>
      <c r="Z2" s="6" t="s">
        <v>35</v>
      </c>
      <c r="AA2" s="7" t="s">
        <v>36</v>
      </c>
      <c r="AB2" s="8" t="s">
        <v>37</v>
      </c>
    </row>
    <row r="3" spans="1:28" x14ac:dyDescent="0.25">
      <c r="A3" s="2">
        <v>1</v>
      </c>
      <c r="B3" s="17" t="s">
        <v>0</v>
      </c>
      <c r="C3" s="22">
        <v>24656.504568228698</v>
      </c>
      <c r="D3" s="23">
        <f>C3/C$10</f>
        <v>0.67878787878787883</v>
      </c>
      <c r="E3" s="24">
        <v>12658.4733274388</v>
      </c>
      <c r="F3" s="25">
        <f>E3/E$10</f>
        <v>0.77702702702702653</v>
      </c>
      <c r="G3" s="26">
        <v>6714.4945475980003</v>
      </c>
      <c r="H3" s="23">
        <f>G3/G$10</f>
        <v>0.53043478260869592</v>
      </c>
      <c r="I3" s="24">
        <v>62521.850869437098</v>
      </c>
      <c r="J3" s="25">
        <f>I3/I$10</f>
        <v>0.61471861471861489</v>
      </c>
      <c r="K3" s="26">
        <v>5173.4630120837001</v>
      </c>
      <c r="L3" s="23">
        <f>K3/K$10</f>
        <v>0.69117647058823561</v>
      </c>
      <c r="M3" s="24">
        <v>21684.515178308298</v>
      </c>
      <c r="N3" s="25">
        <f>M3/M$10</f>
        <v>0.64169381107491874</v>
      </c>
      <c r="O3" s="26">
        <v>42928.735632183903</v>
      </c>
      <c r="P3" s="23">
        <f>O3/O$10</f>
        <v>0.56686046511627897</v>
      </c>
      <c r="Q3" s="24">
        <v>7925.3050397877996</v>
      </c>
      <c r="R3" s="25">
        <f>Q3/Q$10</f>
        <v>0.47999999999999982</v>
      </c>
      <c r="S3" s="26">
        <v>23885.988800471601</v>
      </c>
      <c r="T3" s="23">
        <f>S3/S$10</f>
        <v>0.63081395348837255</v>
      </c>
      <c r="U3" s="24">
        <v>12108.104921898001</v>
      </c>
      <c r="V3" s="25">
        <f>U3/U$10</f>
        <v>0.57894736842105199</v>
      </c>
      <c r="W3" s="26">
        <v>1981.3262599469499</v>
      </c>
      <c r="X3" s="23">
        <f>W3/W$10</f>
        <v>0.52941176470588192</v>
      </c>
      <c r="Y3" s="24">
        <v>2641.7683465959299</v>
      </c>
      <c r="Z3" s="27">
        <f>Y3/Y$10</f>
        <v>0.25263157894736815</v>
      </c>
      <c r="AA3" s="29">
        <f>SUM(C3,E3,G3,I3,K3,M3,O3,Q3,S3,U3,W3,Y3)</f>
        <v>224880.53050397875</v>
      </c>
      <c r="AB3" s="30">
        <f>AA3/AA$10</f>
        <v>0.60212201591511927</v>
      </c>
    </row>
    <row r="4" spans="1:28" x14ac:dyDescent="0.25">
      <c r="A4" s="3">
        <v>2</v>
      </c>
      <c r="B4" s="18" t="s">
        <v>1</v>
      </c>
      <c r="C4" s="9">
        <v>4402.9472443265504</v>
      </c>
      <c r="D4" s="10">
        <f t="shared" ref="D4:F9" si="0">C4/C$10</f>
        <v>0.12121212121212113</v>
      </c>
      <c r="E4" s="11">
        <v>550.36840554081903</v>
      </c>
      <c r="F4" s="12">
        <f t="shared" si="0"/>
        <v>3.3783783783783862E-2</v>
      </c>
      <c r="G4" s="13">
        <v>1210.8104921898</v>
      </c>
      <c r="H4" s="10">
        <f t="shared" ref="H4" si="1">G4/G$10</f>
        <v>9.5652173913043273E-2</v>
      </c>
      <c r="I4" s="11">
        <v>18162.157382846999</v>
      </c>
      <c r="J4" s="12">
        <f t="shared" ref="J4" si="2">I4/I$10</f>
        <v>0.17857142857142819</v>
      </c>
      <c r="K4" s="13"/>
      <c r="L4" s="10">
        <f t="shared" ref="L4" si="3">K4/K$10</f>
        <v>0</v>
      </c>
      <c r="M4" s="11">
        <v>6054.0524609490103</v>
      </c>
      <c r="N4" s="12">
        <f t="shared" ref="N4" si="4">M4/M$10</f>
        <v>0.17915309446254055</v>
      </c>
      <c r="O4" s="13">
        <v>13428.989095196001</v>
      </c>
      <c r="P4" s="10">
        <f t="shared" ref="P4" si="5">O4/O$10</f>
        <v>0.17732558139534893</v>
      </c>
      <c r="Q4" s="11">
        <v>2201.4736221632802</v>
      </c>
      <c r="R4" s="12">
        <f t="shared" ref="R4" si="6">Q4/Q$10</f>
        <v>0.13333333333333344</v>
      </c>
      <c r="S4" s="13">
        <v>6494.34718538167</v>
      </c>
      <c r="T4" s="10">
        <f t="shared" ref="T4" si="7">S4/S$10</f>
        <v>0.1715116279069766</v>
      </c>
      <c r="U4" s="11">
        <v>3412.28411435308</v>
      </c>
      <c r="V4" s="12">
        <f t="shared" ref="V4" si="8">U4/U$10</f>
        <v>0.16315789473684228</v>
      </c>
      <c r="W4" s="13">
        <v>220.14736221632799</v>
      </c>
      <c r="X4" s="10">
        <f t="shared" ref="X4" si="9">W4/W$10</f>
        <v>5.8823529411764712E-2</v>
      </c>
      <c r="Y4" s="11">
        <v>660.44208664898304</v>
      </c>
      <c r="Z4" s="28">
        <f t="shared" ref="Z4" si="10">Y4/Y$10</f>
        <v>6.3157894736842093E-2</v>
      </c>
      <c r="AA4" s="14">
        <f t="shared" ref="AA4:AA10" si="11">SUM(C4,E4,G4,I4,K4,M4,O4,Q4,S4,U4,W4,Y4)</f>
        <v>56798.019451812514</v>
      </c>
      <c r="AB4" s="15">
        <f t="shared" ref="AB4" si="12">AA4/AA$10</f>
        <v>0.15207780725022094</v>
      </c>
    </row>
    <row r="5" spans="1:28" x14ac:dyDescent="0.25">
      <c r="A5" s="3">
        <v>3</v>
      </c>
      <c r="B5" s="18" t="s">
        <v>2</v>
      </c>
      <c r="C5" s="9">
        <v>330.22104332449197</v>
      </c>
      <c r="D5" s="10">
        <f t="shared" si="0"/>
        <v>9.0909090909091043E-3</v>
      </c>
      <c r="E5" s="11">
        <v>440.29472443265502</v>
      </c>
      <c r="F5" s="12">
        <f t="shared" si="0"/>
        <v>2.7027027027027077E-2</v>
      </c>
      <c r="G5" s="13">
        <v>110.073681108164</v>
      </c>
      <c r="H5" s="10">
        <f t="shared" ref="H5" si="13">G5/G$10</f>
        <v>8.695652173913054E-3</v>
      </c>
      <c r="I5" s="11">
        <v>1100.7368110816401</v>
      </c>
      <c r="J5" s="12">
        <f t="shared" ref="J5" si="14">I5/I$10</f>
        <v>1.0822510822510836E-2</v>
      </c>
      <c r="K5" s="13">
        <v>220.14736221632799</v>
      </c>
      <c r="L5" s="10">
        <f t="shared" ref="L5" si="15">K5/K$10</f>
        <v>2.9411764705882412E-2</v>
      </c>
      <c r="M5" s="11">
        <v>220.14736221632799</v>
      </c>
      <c r="N5" s="12">
        <f t="shared" ref="N5" si="16">M5/M$10</f>
        <v>6.5146579804560307E-3</v>
      </c>
      <c r="O5" s="13">
        <v>1651.1052166224599</v>
      </c>
      <c r="P5" s="10">
        <f t="shared" ref="P5" si="17">O5/O$10</f>
        <v>2.1802325581395374E-2</v>
      </c>
      <c r="Q5" s="11">
        <v>220.14736221632799</v>
      </c>
      <c r="R5" s="12">
        <f t="shared" ref="R5" si="18">Q5/Q$10</f>
        <v>1.3333333333333343E-2</v>
      </c>
      <c r="S5" s="13">
        <v>330.22104332449197</v>
      </c>
      <c r="T5" s="10">
        <f t="shared" ref="T5" si="19">S5/S$10</f>
        <v>8.7209302325581394E-3</v>
      </c>
      <c r="U5" s="11">
        <v>330.22104332449197</v>
      </c>
      <c r="V5" s="12">
        <f t="shared" ref="V5" si="20">U5/U$10</f>
        <v>1.5789473684210558E-2</v>
      </c>
      <c r="W5" s="13">
        <v>110.073681108164</v>
      </c>
      <c r="X5" s="10">
        <f t="shared" ref="X5" si="21">W5/W$10</f>
        <v>2.9411764705882356E-2</v>
      </c>
      <c r="Y5" s="11">
        <v>110.073681108164</v>
      </c>
      <c r="Z5" s="28">
        <f t="shared" ref="Z5" si="22">Y5/Y$10</f>
        <v>1.0526315789473698E-2</v>
      </c>
      <c r="AA5" s="14">
        <f t="shared" si="11"/>
        <v>5173.4630120837064</v>
      </c>
      <c r="AB5" s="15">
        <f t="shared" ref="AB5" si="23">AA5/AA$10</f>
        <v>1.3852048334806967E-2</v>
      </c>
    </row>
    <row r="6" spans="1:28" x14ac:dyDescent="0.25">
      <c r="A6" s="3">
        <v>4</v>
      </c>
      <c r="B6" s="19" t="s">
        <v>3</v>
      </c>
      <c r="C6" s="33">
        <f>SUM(C3:C5)</f>
        <v>29389.67285587974</v>
      </c>
      <c r="D6" s="34">
        <f t="shared" si="0"/>
        <v>0.80909090909090908</v>
      </c>
      <c r="E6" s="35">
        <f t="shared" ref="E6:Y6" si="24">SUM(E3:E5)</f>
        <v>13649.136457412274</v>
      </c>
      <c r="F6" s="36">
        <f t="shared" si="0"/>
        <v>0.8378378378378375</v>
      </c>
      <c r="G6" s="37">
        <f t="shared" si="24"/>
        <v>8035.3787208959648</v>
      </c>
      <c r="H6" s="34">
        <f t="shared" ref="H6" si="25">G6/G$10</f>
        <v>0.63478260869565228</v>
      </c>
      <c r="I6" s="35">
        <f t="shared" si="24"/>
        <v>81784.745063365743</v>
      </c>
      <c r="J6" s="36">
        <f t="shared" ref="J6" si="26">I6/I$10</f>
        <v>0.804112554112554</v>
      </c>
      <c r="K6" s="37">
        <f t="shared" si="24"/>
        <v>5393.6103743000276</v>
      </c>
      <c r="L6" s="34">
        <f t="shared" ref="L6" si="27">K6/K$10</f>
        <v>0.72058823529411797</v>
      </c>
      <c r="M6" s="35">
        <f t="shared" si="24"/>
        <v>27958.715001473636</v>
      </c>
      <c r="N6" s="36">
        <f t="shared" ref="N6" si="28">M6/M$10</f>
        <v>0.82736156351791534</v>
      </c>
      <c r="O6" s="37">
        <f t="shared" si="24"/>
        <v>58008.829944002362</v>
      </c>
      <c r="P6" s="34">
        <f t="shared" ref="P6" si="29">O6/O$10</f>
        <v>0.76598837209302328</v>
      </c>
      <c r="Q6" s="35">
        <f t="shared" si="24"/>
        <v>10346.926024167409</v>
      </c>
      <c r="R6" s="36">
        <f t="shared" ref="R6" si="30">Q6/Q$10</f>
        <v>0.62666666666666671</v>
      </c>
      <c r="S6" s="37">
        <f t="shared" si="24"/>
        <v>30710.557029177762</v>
      </c>
      <c r="T6" s="34">
        <f t="shared" ref="T6" si="31">S6/S$10</f>
        <v>0.81104651162790731</v>
      </c>
      <c r="U6" s="35">
        <f t="shared" si="24"/>
        <v>15850.610079575574</v>
      </c>
      <c r="V6" s="36">
        <f t="shared" ref="V6" si="32">U6/U$10</f>
        <v>0.75789473684210495</v>
      </c>
      <c r="W6" s="37">
        <f t="shared" si="24"/>
        <v>2311.5473032714417</v>
      </c>
      <c r="X6" s="34">
        <f t="shared" ref="X6" si="33">W6/W$10</f>
        <v>0.61764705882352888</v>
      </c>
      <c r="Y6" s="35">
        <f t="shared" si="24"/>
        <v>3412.2841143530768</v>
      </c>
      <c r="Z6" s="38">
        <f t="shared" ref="Z6" si="34">Y6/Y$10</f>
        <v>0.32631578947368395</v>
      </c>
      <c r="AA6" s="14">
        <f t="shared" si="11"/>
        <v>286852.01296787499</v>
      </c>
      <c r="AB6" s="15">
        <f t="shared" ref="AB6" si="35">AA6/AA$10</f>
        <v>0.7680518715001472</v>
      </c>
    </row>
    <row r="7" spans="1:28" x14ac:dyDescent="0.25">
      <c r="A7" s="3">
        <v>5</v>
      </c>
      <c r="B7" s="20" t="s">
        <v>4</v>
      </c>
      <c r="C7" s="9">
        <v>660.44208664898304</v>
      </c>
      <c r="D7" s="10">
        <f t="shared" si="0"/>
        <v>1.8181818181818184E-2</v>
      </c>
      <c r="E7" s="11">
        <v>330.22104332449197</v>
      </c>
      <c r="F7" s="12">
        <f t="shared" si="0"/>
        <v>2.0270270270270351E-2</v>
      </c>
      <c r="G7" s="13">
        <v>330.22104332449197</v>
      </c>
      <c r="H7" s="10">
        <f t="shared" ref="H7" si="36">G7/G$10</f>
        <v>2.6086956521739157E-2</v>
      </c>
      <c r="I7" s="11">
        <v>3192.1367521367501</v>
      </c>
      <c r="J7" s="12">
        <f t="shared" ref="J7" si="37">I7/I$10</f>
        <v>3.1385281385281363E-2</v>
      </c>
      <c r="K7" s="13">
        <v>440.29472443265502</v>
      </c>
      <c r="L7" s="10">
        <f t="shared" ref="L7" si="38">K7/K$10</f>
        <v>5.8823529411764691E-2</v>
      </c>
      <c r="M7" s="11">
        <v>660.44208664898304</v>
      </c>
      <c r="N7" s="12">
        <f t="shared" ref="N7" si="39">M7/M$10</f>
        <v>1.9543973941368063E-2</v>
      </c>
      <c r="O7" s="13">
        <v>2201.4736221632802</v>
      </c>
      <c r="P7" s="10">
        <f t="shared" ref="P7" si="40">O7/O$10</f>
        <v>2.9069767441860499E-2</v>
      </c>
      <c r="Q7" s="11">
        <v>1320.8841732979699</v>
      </c>
      <c r="R7" s="12">
        <f t="shared" ref="R7" si="41">Q7/Q$10</f>
        <v>8.0000000000000168E-2</v>
      </c>
      <c r="S7" s="13">
        <v>1320.8841732979699</v>
      </c>
      <c r="T7" s="10">
        <f t="shared" ref="T7" si="42">S7/S$10</f>
        <v>3.4883720930232613E-2</v>
      </c>
      <c r="U7" s="11">
        <v>1320.8841732979699</v>
      </c>
      <c r="V7" s="12">
        <f t="shared" ref="V7" si="43">U7/U$10</f>
        <v>6.3157894736842343E-2</v>
      </c>
      <c r="W7" s="13">
        <v>110.073681108164</v>
      </c>
      <c r="X7" s="13">
        <f t="shared" ref="X7" si="44">W7/W$10</f>
        <v>2.9411764705882356E-2</v>
      </c>
      <c r="Y7" s="11">
        <v>1320.8841732979699</v>
      </c>
      <c r="Z7" s="28">
        <f t="shared" ref="Z7" si="45">Y7/Y$10</f>
        <v>0.12631578947368458</v>
      </c>
      <c r="AA7" s="14">
        <f t="shared" si="11"/>
        <v>13208.841732979679</v>
      </c>
      <c r="AB7" s="15">
        <f t="shared" ref="AB7" si="46">AA7/AA$10</f>
        <v>3.53669319186561E-2</v>
      </c>
    </row>
    <row r="8" spans="1:28" x14ac:dyDescent="0.25">
      <c r="A8" s="3">
        <v>6</v>
      </c>
      <c r="B8" s="21" t="s">
        <v>5</v>
      </c>
      <c r="C8" s="9">
        <v>5173.4630120837001</v>
      </c>
      <c r="D8" s="10">
        <f t="shared" si="0"/>
        <v>0.14242424242424243</v>
      </c>
      <c r="E8" s="11">
        <v>1541.03153551429</v>
      </c>
      <c r="F8" s="12">
        <f t="shared" si="0"/>
        <v>9.4594594594594614E-2</v>
      </c>
      <c r="G8" s="13">
        <v>3082.06307102859</v>
      </c>
      <c r="H8" s="10">
        <f t="shared" ref="H8" si="47">G8/G$10</f>
        <v>0.24347826086956534</v>
      </c>
      <c r="I8" s="11">
        <v>11007.3681108164</v>
      </c>
      <c r="J8" s="12">
        <f t="shared" ref="J8" si="48">I8/I$10</f>
        <v>0.10822510822510836</v>
      </c>
      <c r="K8" s="13">
        <v>1541.03153551429</v>
      </c>
      <c r="L8" s="10">
        <f t="shared" ref="L8" si="49">K8/K$10</f>
        <v>0.20588235294117607</v>
      </c>
      <c r="M8" s="11">
        <v>2421.62098437961</v>
      </c>
      <c r="N8" s="12">
        <f t="shared" ref="N8" si="50">M8/M$10</f>
        <v>7.1661237785016402E-2</v>
      </c>
      <c r="O8" s="13">
        <v>11557.736516357199</v>
      </c>
      <c r="P8" s="10">
        <f t="shared" ref="P8" si="51">O8/O$10</f>
        <v>0.15261627906976735</v>
      </c>
      <c r="Q8" s="11">
        <v>2531.6946654877702</v>
      </c>
      <c r="R8" s="12">
        <f t="shared" ref="R8" si="52">Q8/Q$10</f>
        <v>0.15333333333333332</v>
      </c>
      <c r="S8" s="13">
        <v>4292.8735632183898</v>
      </c>
      <c r="T8" s="10">
        <f t="shared" ref="T8" si="53">S8/S$10</f>
        <v>0.11337209302325567</v>
      </c>
      <c r="U8" s="11">
        <v>2091.39994105511</v>
      </c>
      <c r="V8" s="12">
        <f t="shared" ref="V8" si="54">U8/U$10</f>
        <v>9.9999999999999936E-2</v>
      </c>
      <c r="W8" s="13">
        <v>1320.8841732979699</v>
      </c>
      <c r="X8" s="13">
        <f t="shared" ref="X8" si="55">W8/W$10</f>
        <v>0.35294117647058881</v>
      </c>
      <c r="Y8" s="11">
        <v>4513.0209254347201</v>
      </c>
      <c r="Z8" s="28">
        <f t="shared" ref="Z8" si="56">Y8/Y$10</f>
        <v>0.43157894736842123</v>
      </c>
      <c r="AA8" s="14">
        <f t="shared" si="11"/>
        <v>51074.188034188039</v>
      </c>
      <c r="AB8" s="15">
        <f t="shared" ref="AB8" si="57">AA8/AA$10</f>
        <v>0.13675213675213677</v>
      </c>
    </row>
    <row r="9" spans="1:28" ht="15.75" thickBot="1" x14ac:dyDescent="0.3">
      <c r="A9" s="3">
        <v>7</v>
      </c>
      <c r="B9" s="39" t="s">
        <v>6</v>
      </c>
      <c r="C9" s="40">
        <v>1100.7368110816401</v>
      </c>
      <c r="D9" s="41">
        <f t="shared" si="0"/>
        <v>3.0303030303030352E-2</v>
      </c>
      <c r="E9" s="42">
        <v>770.51576775714705</v>
      </c>
      <c r="F9" s="42">
        <f t="shared" si="0"/>
        <v>4.7297297297297432E-2</v>
      </c>
      <c r="G9" s="43">
        <v>1210.8104921898</v>
      </c>
      <c r="H9" s="41">
        <f t="shared" ref="H9" si="58">G9/G$10</f>
        <v>9.5652173913043273E-2</v>
      </c>
      <c r="I9" s="42">
        <v>5723.8314176245203</v>
      </c>
      <c r="J9" s="42">
        <f t="shared" ref="J9" si="59">I9/I$10</f>
        <v>5.6277056277056273E-2</v>
      </c>
      <c r="K9" s="43">
        <v>110.073681108164</v>
      </c>
      <c r="L9" s="43">
        <f t="shared" ref="L9" si="60">K9/K$10</f>
        <v>1.4705882352941206E-2</v>
      </c>
      <c r="M9" s="42">
        <v>2751.8420277041</v>
      </c>
      <c r="N9" s="42">
        <f t="shared" ref="N9" si="61">M9/M$10</f>
        <v>8.143322475570039E-2</v>
      </c>
      <c r="O9" s="43">
        <v>3962.6525198938998</v>
      </c>
      <c r="P9" s="41">
        <f t="shared" ref="P9" si="62">O9/O$10</f>
        <v>5.232558139534884E-2</v>
      </c>
      <c r="Q9" s="42">
        <v>2311.5473032714399</v>
      </c>
      <c r="R9" s="42">
        <f t="shared" ref="R9" si="63">Q9/Q$10</f>
        <v>0.13999999999999985</v>
      </c>
      <c r="S9" s="43">
        <v>1541.03153551429</v>
      </c>
      <c r="T9" s="41">
        <f t="shared" ref="T9" si="64">S9/S$10</f>
        <v>4.0697674418604501E-2</v>
      </c>
      <c r="U9" s="42">
        <v>1651.1052166224599</v>
      </c>
      <c r="V9" s="42">
        <f t="shared" ref="V9" si="65">U9/U$10</f>
        <v>7.8947368421052808E-2</v>
      </c>
      <c r="W9" s="43"/>
      <c r="X9" s="41">
        <f t="shared" ref="X9" si="66">W9/W$10</f>
        <v>0</v>
      </c>
      <c r="Y9" s="42">
        <v>1210.8104921898</v>
      </c>
      <c r="Z9" s="44">
        <f t="shared" ref="Z9" si="67">Y9/Y$10</f>
        <v>0.1157894736842103</v>
      </c>
      <c r="AA9" s="45">
        <f t="shared" si="11"/>
        <v>22344.957264957262</v>
      </c>
      <c r="AB9" s="46">
        <f t="shared" ref="AB9" si="68">AA9/AA$10</f>
        <v>5.9829059829059818E-2</v>
      </c>
    </row>
    <row r="10" spans="1:28" ht="15.75" thickBot="1" x14ac:dyDescent="0.3">
      <c r="A10" s="3">
        <v>8</v>
      </c>
      <c r="B10" s="47" t="s">
        <v>7</v>
      </c>
      <c r="C10" s="50">
        <f>SUM(C6:C9)</f>
        <v>36324.314765694064</v>
      </c>
      <c r="D10" s="51">
        <f>SUM(D3:D5,D7:D9)</f>
        <v>1</v>
      </c>
      <c r="E10" s="52">
        <f t="shared" ref="E10:Y10" si="69">SUM(E6:E9)</f>
        <v>16290.904804008205</v>
      </c>
      <c r="F10" s="53">
        <f>SUM(F3:F5,F7:F9)</f>
        <v>1</v>
      </c>
      <c r="G10" s="54">
        <f t="shared" si="69"/>
        <v>12658.473327438845</v>
      </c>
      <c r="H10" s="51">
        <f>SUM(H3:H5,H7:H9)</f>
        <v>1.0000000000000002</v>
      </c>
      <c r="I10" s="52">
        <f t="shared" si="69"/>
        <v>101708.08134394341</v>
      </c>
      <c r="J10" s="53">
        <f>SUM(J3:J5,J7:J9)</f>
        <v>0.99999999999999989</v>
      </c>
      <c r="K10" s="54">
        <f t="shared" si="69"/>
        <v>7485.0103153551372</v>
      </c>
      <c r="L10" s="51">
        <f>SUM(L3:L5,L7:L9)</f>
        <v>1</v>
      </c>
      <c r="M10" s="52">
        <f t="shared" si="69"/>
        <v>33792.620100206324</v>
      </c>
      <c r="N10" s="53">
        <f>SUM(N3:N5,N7:N9)</f>
        <v>1.0000000000000002</v>
      </c>
      <c r="O10" s="54">
        <f t="shared" si="69"/>
        <v>75730.692602416748</v>
      </c>
      <c r="P10" s="51">
        <f>SUM(P3:P5,P7:P9)</f>
        <v>1</v>
      </c>
      <c r="Q10" s="52">
        <f t="shared" si="69"/>
        <v>16511.052166224588</v>
      </c>
      <c r="R10" s="53">
        <f>SUM(R3:R5,R7:R9)</f>
        <v>1</v>
      </c>
      <c r="S10" s="54">
        <f t="shared" si="69"/>
        <v>37865.34630120841</v>
      </c>
      <c r="T10" s="51">
        <f>SUM(T3:T5,T7:T9)</f>
        <v>1</v>
      </c>
      <c r="U10" s="52">
        <f t="shared" si="69"/>
        <v>20913.999410551114</v>
      </c>
      <c r="V10" s="53">
        <f>SUM(V3:V5,V7:V9)</f>
        <v>0.99999999999999989</v>
      </c>
      <c r="W10" s="54">
        <f t="shared" si="69"/>
        <v>3742.5051576775754</v>
      </c>
      <c r="X10" s="54">
        <f>SUM(X3:X5,X7:X9)</f>
        <v>1.0000000000000002</v>
      </c>
      <c r="Y10" s="52">
        <f t="shared" si="69"/>
        <v>10456.999705275566</v>
      </c>
      <c r="Z10" s="55">
        <f>SUM(Z3:Z5,Z7:Z9)</f>
        <v>1</v>
      </c>
      <c r="AA10" s="48">
        <f t="shared" si="11"/>
        <v>373480</v>
      </c>
      <c r="AB10" s="49">
        <f>SUM(AB3:AB5,AB7:AB9)</f>
        <v>1</v>
      </c>
    </row>
    <row r="11" spans="1:28" x14ac:dyDescent="0.25">
      <c r="A11" s="3">
        <v>9</v>
      </c>
    </row>
    <row r="12" spans="1:28" x14ac:dyDescent="0.25">
      <c r="A12" s="3">
        <v>10</v>
      </c>
      <c r="B12" t="s">
        <v>10</v>
      </c>
    </row>
    <row r="13" spans="1:28" x14ac:dyDescent="0.25">
      <c r="A13" s="3">
        <v>11</v>
      </c>
      <c r="B13" t="s">
        <v>8</v>
      </c>
    </row>
    <row r="14" spans="1:28" x14ac:dyDescent="0.25">
      <c r="A14" s="3">
        <v>12</v>
      </c>
      <c r="B14" t="s">
        <v>9</v>
      </c>
    </row>
    <row r="15" spans="1:28" x14ac:dyDescent="0.25">
      <c r="A15" s="3">
        <v>13</v>
      </c>
      <c r="B15" t="s">
        <v>40</v>
      </c>
    </row>
  </sheetData>
  <autoFilter ref="A2:AB2"/>
  <mergeCells count="1">
    <mergeCell ref="B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2018-08-31T12:05:44Z</dcterms:modified>
</cp:coreProperties>
</file>