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28800" windowHeight="11700"/>
  </bookViews>
  <sheets>
    <sheet name="Sheet1" sheetId="1" r:id="rId1"/>
  </sheets>
  <definedNames>
    <definedName name="_xlnm._FilterDatabase" localSheetId="0" hidden="1">Sheet1!$A$2:$R$2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O10" i="1"/>
  <c r="G8" i="1" l="1"/>
  <c r="E8" i="1"/>
  <c r="G6" i="1"/>
  <c r="E6" i="1"/>
  <c r="Q9" i="1"/>
  <c r="Q7" i="1"/>
  <c r="C8" i="1" s="1"/>
  <c r="Q5" i="1"/>
  <c r="M6" i="1" s="1"/>
  <c r="Q3" i="1"/>
  <c r="K4" i="1" s="1"/>
  <c r="O11" i="1"/>
  <c r="I8" i="1" l="1"/>
  <c r="C6" i="1"/>
  <c r="I6" i="1"/>
  <c r="Q6" i="1" s="1"/>
  <c r="K6" i="1"/>
  <c r="M8" i="1"/>
  <c r="K8" i="1"/>
  <c r="Q8" i="1" s="1"/>
  <c r="P9" i="1"/>
  <c r="P11" i="1" s="1"/>
  <c r="G4" i="1"/>
  <c r="G11" i="1" s="1"/>
  <c r="M4" i="1"/>
  <c r="C4" i="1"/>
  <c r="E4" i="1"/>
  <c r="E11" i="1" s="1"/>
  <c r="I4" i="1"/>
  <c r="I11" i="1" l="1"/>
  <c r="K11" i="1"/>
  <c r="L7" i="1"/>
  <c r="L3" i="1"/>
  <c r="L5" i="1"/>
  <c r="M11" i="1"/>
  <c r="N5" i="1" s="1"/>
  <c r="L11" i="1"/>
  <c r="J7" i="1"/>
  <c r="C11" i="1"/>
  <c r="Q4" i="1"/>
  <c r="J3" i="1"/>
  <c r="F3" i="1"/>
  <c r="F5" i="1"/>
  <c r="F7" i="1"/>
  <c r="H5" i="1"/>
  <c r="H3" i="1"/>
  <c r="H7" i="1"/>
  <c r="J5" i="1"/>
  <c r="N3" i="1" l="1"/>
  <c r="Q11" i="1"/>
  <c r="R5" i="1"/>
  <c r="N7" i="1"/>
  <c r="N11" i="1" s="1"/>
  <c r="E12" i="1"/>
  <c r="G12" i="1"/>
  <c r="D5" i="1"/>
  <c r="J11" i="1"/>
  <c r="R3" i="1"/>
  <c r="C12" i="1"/>
  <c r="O12" i="1"/>
  <c r="K12" i="1"/>
  <c r="R7" i="1"/>
  <c r="D7" i="1"/>
  <c r="D3" i="1"/>
  <c r="F11" i="1"/>
  <c r="H11" i="1"/>
  <c r="M12" i="1" l="1"/>
  <c r="R9" i="1"/>
  <c r="D11" i="1"/>
  <c r="I12" i="1"/>
  <c r="R11" i="1"/>
  <c r="Q12" i="1"/>
</calcChain>
</file>

<file path=xl/sharedStrings.xml><?xml version="1.0" encoding="utf-8"?>
<sst xmlns="http://schemas.openxmlformats.org/spreadsheetml/2006/main" count="63" uniqueCount="34">
  <si>
    <t>Totaal</t>
  </si>
  <si>
    <t>0 - 0,10 ha</t>
  </si>
  <si>
    <t>0,10 - 0,50 ha</t>
  </si>
  <si>
    <t>&gt; 0.50 ha</t>
  </si>
  <si>
    <t>Forest patch size classes</t>
  </si>
  <si>
    <t>For details on the definition of the development phases please refer to NFI-6 Report, Annex 2, Chapter 5, Ontwikkelingsfase (page 68)</t>
  </si>
  <si>
    <t>NFI-6 (2012-2013): Oppervlakte bos (ha) naar ontwikkelingsfase en grootte van ontwikkelingseenheid
Forest area (ha) by forest development phase and by forest patch size classes</t>
  </si>
  <si>
    <t>Plots not visited/measured</t>
  </si>
  <si>
    <t xml:space="preserve"> -- </t>
  </si>
  <si>
    <t>1. Phase - Open/kale fase:
(ha)
New trees starting to grow after felling of stand or natural distrubances</t>
  </si>
  <si>
    <t>2. Phase - Jonge fase:
(ha)
Established young trees grow further. High young tree mortality rate.</t>
  </si>
  <si>
    <t>3. Phase - Dichte fase:
(ha)
Stand is closing up. Crowns start to touch. With further growth crowns densify and lower branches die.</t>
  </si>
  <si>
    <t>4. Phase - Staken fase:
(ha)
Height increases, crowns densify, lower branches dead. Diameter increases from 5 cm to 20 cm. 'Staken' refers to the main products use at this phase: Sticks, stakes and poles.</t>
  </si>
  <si>
    <t>5. Phase - Dichte boomfase:
(ha)
Diameter is above 20 cm, while height growth ceases, diameter growth continues. Trees produces regularely fruits, growth can continue to large dimensions under good location conditions.</t>
  </si>
  <si>
    <t>6. Phase - Ijle/aftakelings boomfase:
(ha)
Death of big trees causes large gaps in the canopy. A new generation of formerly subordinate trees occupies the space with branches and crown.</t>
  </si>
  <si>
    <t>Plots not visited/
measured (ha)</t>
  </si>
  <si>
    <t>1. Phase - Open/kale fase:
(%)
New trees starting to grow after felling of stand or natural distrubances</t>
  </si>
  <si>
    <t>2. Phase - Jonge fase:
(%)
Established young trees grow further. High young tree mortality rate.</t>
  </si>
  <si>
    <t>3. Phase - Dichte fase:
(%)
Stand is closing up. Crowns start to touch. With further growth crowns densify and lower branches die.</t>
  </si>
  <si>
    <t>4. Phase - Staken fase:
(%)
Height increases, crowns densify, lower branches dead. Diameter increases from 5 cm to 20 cm. 'Staken' refers to the main products use at this phase: Sticks, stakes and poles.</t>
  </si>
  <si>
    <t>5. Phase - Dichte boomfase:
(%)
Diameter is above 20 cm, while height growth ceases, diameter growth continues. Trees produces regularely fruits, growth can continue to large dimensions under good location conditions.</t>
  </si>
  <si>
    <t>6. Phase - Ijle/aftakelings boomfase:
(%)
Death of big trees causes large gaps in the canopy. A new generation of formerly subordinate trees occupies the space with branches and crown.</t>
  </si>
  <si>
    <t>Plots not visited/
measured (%)</t>
  </si>
  <si>
    <t>Total (ha)</t>
  </si>
  <si>
    <t>Total (%)</t>
  </si>
  <si>
    <t>Translated with Google Translate</t>
  </si>
  <si>
    <t>Sums checked by JRC: 09-2018</t>
  </si>
  <si>
    <t>Percentage calculated by JRC: 09-2018</t>
  </si>
  <si>
    <t>ID</t>
  </si>
  <si>
    <t>0 - 0,10 ha,
development phase % of all development phases</t>
  </si>
  <si>
    <t>0,10 - 0,50 ha,
development phase % of all development phases</t>
  </si>
  <si>
    <t>&gt; 0.50 ha,
development phase % of all development phases</t>
  </si>
  <si>
    <t>Totaal,
development phase % of all development phases</t>
  </si>
  <si>
    <t>Plots not visited/measured,
development phase % of all development phases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</si>
</sst>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3" tint="0.39997558519241921"/>
      <name val="Calibri"/>
      <family val="2"/>
      <scheme val="minor"/>
    </font>
    <font>
      <i/>
      <sz val="10"/>
      <color theme="3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3" fontId="0" fillId="0" borderId="1" xfId="0" applyNumberFormat="1" applyBorder="1"/>
    <xf numFmtId="0" fontId="0" fillId="0" borderId="0" xfId="0" applyAlignment="1">
      <alignment vertical="top"/>
    </xf>
    <xf numFmtId="3" fontId="0" fillId="0" borderId="7" xfId="0" applyNumberFormat="1" applyBorder="1"/>
    <xf numFmtId="0" fontId="2" fillId="0" borderId="10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3" fontId="0" fillId="0" borderId="18" xfId="0" applyNumberFormat="1" applyBorder="1"/>
    <xf numFmtId="3" fontId="0" fillId="0" borderId="19" xfId="0" applyNumberForma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0" xfId="0" applyFont="1" applyFill="1" applyBorder="1"/>
    <xf numFmtId="0" fontId="2" fillId="0" borderId="17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/>
    </xf>
    <xf numFmtId="3" fontId="2" fillId="0" borderId="6" xfId="0" applyNumberFormat="1" applyFont="1" applyBorder="1"/>
    <xf numFmtId="3" fontId="2" fillId="0" borderId="5" xfId="0" applyNumberFormat="1" applyFont="1" applyBorder="1"/>
    <xf numFmtId="0" fontId="2" fillId="2" borderId="17" xfId="0" applyFont="1" applyFill="1" applyBorder="1" applyAlignment="1">
      <alignment vertical="top" wrapText="1"/>
    </xf>
    <xf numFmtId="3" fontId="0" fillId="2" borderId="7" xfId="0" applyNumberFormat="1" applyFill="1" applyBorder="1"/>
    <xf numFmtId="3" fontId="0" fillId="2" borderId="1" xfId="0" applyNumberFormat="1" applyFill="1" applyBorder="1"/>
    <xf numFmtId="0" fontId="2" fillId="2" borderId="11" xfId="0" applyFont="1" applyFill="1" applyBorder="1" applyAlignment="1">
      <alignment vertical="top" wrapText="1"/>
    </xf>
    <xf numFmtId="164" fontId="0" fillId="0" borderId="18" xfId="1" applyNumberFormat="1" applyFont="1" applyBorder="1"/>
    <xf numFmtId="164" fontId="0" fillId="2" borderId="7" xfId="1" applyNumberFormat="1" applyFont="1" applyFill="1" applyBorder="1"/>
    <xf numFmtId="164" fontId="0" fillId="2" borderId="1" xfId="1" applyNumberFormat="1" applyFont="1" applyFill="1" applyBorder="1"/>
    <xf numFmtId="164" fontId="0" fillId="0" borderId="7" xfId="1" applyNumberFormat="1" applyFont="1" applyBorder="1"/>
    <xf numFmtId="164" fontId="0" fillId="0" borderId="1" xfId="1" applyNumberFormat="1" applyFont="1" applyBorder="1"/>
    <xf numFmtId="164" fontId="0" fillId="2" borderId="12" xfId="1" applyNumberFormat="1" applyFont="1" applyFill="1" applyBorder="1"/>
    <xf numFmtId="164" fontId="0" fillId="2" borderId="13" xfId="1" applyNumberFormat="1" applyFont="1" applyFill="1" applyBorder="1"/>
    <xf numFmtId="164" fontId="2" fillId="0" borderId="22" xfId="1" applyNumberFormat="1" applyFont="1" applyBorder="1"/>
    <xf numFmtId="164" fontId="2" fillId="0" borderId="23" xfId="1" applyNumberFormat="1" applyFont="1" applyBorder="1"/>
    <xf numFmtId="164" fontId="4" fillId="0" borderId="18" xfId="1" applyNumberFormat="1" applyFont="1" applyBorder="1"/>
    <xf numFmtId="164" fontId="4" fillId="2" borderId="7" xfId="1" applyNumberFormat="1" applyFont="1" applyFill="1" applyBorder="1"/>
    <xf numFmtId="164" fontId="4" fillId="0" borderId="7" xfId="1" applyNumberFormat="1" applyFont="1" applyBorder="1"/>
    <xf numFmtId="164" fontId="4" fillId="2" borderId="12" xfId="1" applyNumberFormat="1" applyFont="1" applyFill="1" applyBorder="1"/>
    <xf numFmtId="3" fontId="4" fillId="0" borderId="7" xfId="0" applyNumberFormat="1" applyFont="1" applyBorder="1"/>
    <xf numFmtId="164" fontId="3" fillId="0" borderId="6" xfId="1" applyNumberFormat="1" applyFont="1" applyBorder="1"/>
    <xf numFmtId="0" fontId="3" fillId="0" borderId="14" xfId="0" applyFont="1" applyBorder="1" applyAlignment="1">
      <alignment wrapText="1"/>
    </xf>
    <xf numFmtId="0" fontId="2" fillId="0" borderId="24" xfId="0" applyFont="1" applyBorder="1"/>
    <xf numFmtId="3" fontId="2" fillId="0" borderId="25" xfId="0" applyNumberFormat="1" applyFont="1" applyBorder="1"/>
    <xf numFmtId="164" fontId="2" fillId="0" borderId="25" xfId="1" applyNumberFormat="1" applyFont="1" applyBorder="1"/>
    <xf numFmtId="3" fontId="2" fillId="2" borderId="26" xfId="0" applyNumberFormat="1" applyFont="1" applyFill="1" applyBorder="1"/>
    <xf numFmtId="164" fontId="2" fillId="2" borderId="26" xfId="1" applyNumberFormat="1" applyFont="1" applyFill="1" applyBorder="1"/>
    <xf numFmtId="3" fontId="2" fillId="0" borderId="26" xfId="0" applyNumberFormat="1" applyFont="1" applyBorder="1"/>
    <xf numFmtId="164" fontId="2" fillId="0" borderId="26" xfId="1" applyNumberFormat="1" applyFont="1" applyBorder="1"/>
    <xf numFmtId="164" fontId="2" fillId="2" borderId="27" xfId="1" applyNumberFormat="1" applyFont="1" applyFill="1" applyBorder="1"/>
    <xf numFmtId="164" fontId="2" fillId="0" borderId="3" xfId="1" applyNumberFormat="1" applyFont="1" applyBorder="1"/>
    <xf numFmtId="3" fontId="2" fillId="0" borderId="28" xfId="0" applyNumberFormat="1" applyFont="1" applyBorder="1"/>
    <xf numFmtId="164" fontId="2" fillId="0" borderId="4" xfId="1" applyNumberFormat="1" applyFont="1" applyBorder="1"/>
    <xf numFmtId="0" fontId="3" fillId="0" borderId="29" xfId="0" applyFont="1" applyBorder="1" applyAlignment="1">
      <alignment wrapText="1"/>
    </xf>
    <xf numFmtId="164" fontId="4" fillId="0" borderId="30" xfId="1" applyNumberFormat="1" applyFont="1" applyBorder="1"/>
    <xf numFmtId="164" fontId="4" fillId="2" borderId="31" xfId="1" applyNumberFormat="1" applyFont="1" applyFill="1" applyBorder="1"/>
    <xf numFmtId="164" fontId="4" fillId="0" borderId="31" xfId="1" applyNumberFormat="1" applyFont="1" applyBorder="1"/>
    <xf numFmtId="164" fontId="4" fillId="2" borderId="32" xfId="1" applyNumberFormat="1" applyFont="1" applyFill="1" applyBorder="1"/>
    <xf numFmtId="3" fontId="4" fillId="0" borderId="31" xfId="0" applyNumberFormat="1" applyFont="1" applyBorder="1"/>
    <xf numFmtId="164" fontId="3" fillId="0" borderId="33" xfId="1" applyNumberFormat="1" applyFont="1" applyBorder="1"/>
    <xf numFmtId="0" fontId="0" fillId="0" borderId="34" xfId="0" applyBorder="1"/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35" xfId="0" applyNumberFormat="1" applyBorder="1"/>
    <xf numFmtId="3" fontId="0" fillId="2" borderId="36" xfId="0" applyNumberFormat="1" applyFill="1" applyBorder="1"/>
    <xf numFmtId="3" fontId="0" fillId="0" borderId="36" xfId="0" applyNumberFormat="1" applyBorder="1"/>
    <xf numFmtId="3" fontId="0" fillId="2" borderId="37" xfId="0" applyNumberFormat="1" applyFill="1" applyBorder="1"/>
    <xf numFmtId="164" fontId="0" fillId="0" borderId="0" xfId="1" applyNumberFormat="1" applyFont="1" applyBorder="1"/>
    <xf numFmtId="3" fontId="0" fillId="0" borderId="5" xfId="0" applyNumberFormat="1" applyBorder="1"/>
    <xf numFmtId="164" fontId="0" fillId="0" borderId="23" xfId="1" applyNumberFormat="1" applyFont="1" applyBorder="1"/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6" customWidth="1"/>
    <col min="2" max="2" width="26.140625" customWidth="1"/>
    <col min="3" max="8" width="22.7109375" customWidth="1"/>
    <col min="9" max="12" width="28.7109375" customWidth="1"/>
    <col min="13" max="14" width="34.28515625" customWidth="1"/>
    <col min="15" max="16" width="17.28515625" customWidth="1"/>
    <col min="17" max="18" width="11.7109375" customWidth="1"/>
  </cols>
  <sheetData>
    <row r="1" spans="1:18" s="2" customFormat="1" ht="33.75" customHeight="1" thickBot="1" x14ac:dyDescent="0.3">
      <c r="A1" s="57"/>
      <c r="B1" s="68" t="s">
        <v>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s="2" customFormat="1" ht="135.75" thickBot="1" x14ac:dyDescent="0.3">
      <c r="A2" s="58" t="s">
        <v>28</v>
      </c>
      <c r="B2" s="5" t="s">
        <v>4</v>
      </c>
      <c r="C2" s="12" t="s">
        <v>9</v>
      </c>
      <c r="D2" s="12" t="s">
        <v>16</v>
      </c>
      <c r="E2" s="18" t="s">
        <v>10</v>
      </c>
      <c r="F2" s="18" t="s">
        <v>17</v>
      </c>
      <c r="G2" s="12" t="s">
        <v>11</v>
      </c>
      <c r="H2" s="12" t="s">
        <v>18</v>
      </c>
      <c r="I2" s="21" t="s">
        <v>19</v>
      </c>
      <c r="J2" s="21" t="s">
        <v>12</v>
      </c>
      <c r="K2" s="13" t="s">
        <v>20</v>
      </c>
      <c r="L2" s="13" t="s">
        <v>13</v>
      </c>
      <c r="M2" s="21" t="s">
        <v>14</v>
      </c>
      <c r="N2" s="21" t="s">
        <v>21</v>
      </c>
      <c r="O2" s="13" t="s">
        <v>15</v>
      </c>
      <c r="P2" s="14" t="s">
        <v>22</v>
      </c>
      <c r="Q2" s="4" t="s">
        <v>23</v>
      </c>
      <c r="R2" s="15" t="s">
        <v>24</v>
      </c>
    </row>
    <row r="3" spans="1:18" x14ac:dyDescent="0.25">
      <c r="A3" s="59">
        <v>1</v>
      </c>
      <c r="B3" s="8" t="s">
        <v>1</v>
      </c>
      <c r="C3" s="6">
        <v>2642</v>
      </c>
      <c r="D3" s="22">
        <f>C3/C$11</f>
        <v>0.22430965316428964</v>
      </c>
      <c r="E3" s="19">
        <v>1871</v>
      </c>
      <c r="F3" s="23">
        <f>E3/E$11</f>
        <v>0.18278103613153895</v>
      </c>
      <c r="G3" s="3">
        <v>3412</v>
      </c>
      <c r="H3" s="25">
        <f>G3/G$11</f>
        <v>0.19617694919061635</v>
      </c>
      <c r="I3" s="19">
        <v>771</v>
      </c>
      <c r="J3" s="23">
        <f>I3/I$11</f>
        <v>1.6064726745957787E-2</v>
      </c>
      <c r="K3" s="3">
        <v>2532</v>
      </c>
      <c r="L3" s="25">
        <f>K3/K$11</f>
        <v>9.6649512311162925E-3</v>
      </c>
      <c r="M3" s="19">
        <v>0</v>
      </c>
      <c r="N3" s="27">
        <f>M3/M$11</f>
        <v>0</v>
      </c>
      <c r="O3" s="3" t="s">
        <v>8</v>
      </c>
      <c r="P3" s="3" t="s">
        <v>8</v>
      </c>
      <c r="Q3" s="16">
        <f>SUM(C3,E3,G3,I3,K3,M3,O3)</f>
        <v>11228</v>
      </c>
      <c r="R3" s="29">
        <f>Q3/Q$11</f>
        <v>3.0062867485621873E-2</v>
      </c>
    </row>
    <row r="4" spans="1:18" ht="39" x14ac:dyDescent="0.25">
      <c r="A4" s="59">
        <v>2</v>
      </c>
      <c r="B4" s="37" t="s">
        <v>29</v>
      </c>
      <c r="C4" s="31">
        <f>C3/$Q3</f>
        <v>0.23530459565372283</v>
      </c>
      <c r="D4" s="31"/>
      <c r="E4" s="32">
        <f>E3/$Q3</f>
        <v>0.16663697898111862</v>
      </c>
      <c r="F4" s="32"/>
      <c r="G4" s="33">
        <f>G3/$Q3</f>
        <v>0.30388314926968296</v>
      </c>
      <c r="H4" s="33"/>
      <c r="I4" s="32">
        <f>I3/$Q3</f>
        <v>6.8667616672604209E-2</v>
      </c>
      <c r="J4" s="32"/>
      <c r="K4" s="33">
        <f>K3/$Q3</f>
        <v>0.2255076594228714</v>
      </c>
      <c r="L4" s="33"/>
      <c r="M4" s="32">
        <f>M3/$Q3</f>
        <v>0</v>
      </c>
      <c r="N4" s="34"/>
      <c r="O4" s="35"/>
      <c r="P4" s="35"/>
      <c r="Q4" s="36">
        <f t="shared" ref="Q4" si="0">SUM(C4,E4,G4,I4,K4,M4)</f>
        <v>1</v>
      </c>
      <c r="R4" s="29"/>
    </row>
    <row r="5" spans="1:18" x14ac:dyDescent="0.25">
      <c r="A5" s="60">
        <v>3</v>
      </c>
      <c r="B5" s="9" t="s">
        <v>2</v>
      </c>
      <c r="C5" s="7">
        <v>4623</v>
      </c>
      <c r="D5" s="22">
        <f>C5/C$11</f>
        <v>0.39249944230829337</v>
      </c>
      <c r="E5" s="20">
        <v>4733</v>
      </c>
      <c r="F5" s="24">
        <f t="shared" ref="F5" si="1">E5/E$11</f>
        <v>0.46237447568710521</v>
      </c>
      <c r="G5" s="1">
        <v>5394</v>
      </c>
      <c r="H5" s="26">
        <f t="shared" ref="H5" si="2">G5/G$11</f>
        <v>0.31013436809325456</v>
      </c>
      <c r="I5" s="20">
        <v>5834</v>
      </c>
      <c r="J5" s="24">
        <f t="shared" ref="J5" si="3">I5/I$11</f>
        <v>0.1215585159998933</v>
      </c>
      <c r="K5" s="1">
        <v>20914</v>
      </c>
      <c r="L5" s="26">
        <f t="shared" ref="L5" si="4">K5/K$11</f>
        <v>7.9831275690191994E-2</v>
      </c>
      <c r="M5" s="20">
        <v>440</v>
      </c>
      <c r="N5" s="28">
        <f t="shared" ref="N5" si="5">M5/M$11</f>
        <v>0.24985591760240189</v>
      </c>
      <c r="O5" s="1" t="s">
        <v>8</v>
      </c>
      <c r="P5" s="1" t="s">
        <v>8</v>
      </c>
      <c r="Q5" s="17">
        <f>SUM(C5,E5,G5,I5,K5,M5,O5)</f>
        <v>41938</v>
      </c>
      <c r="R5" s="30">
        <f t="shared" ref="R5" si="6">Q5/Q$11</f>
        <v>0.11228861209583275</v>
      </c>
    </row>
    <row r="6" spans="1:18" ht="39" x14ac:dyDescent="0.25">
      <c r="A6" s="59">
        <v>4</v>
      </c>
      <c r="B6" s="37" t="s">
        <v>30</v>
      </c>
      <c r="C6" s="31">
        <f>C5/$Q5</f>
        <v>0.11023415518145835</v>
      </c>
      <c r="D6" s="31"/>
      <c r="E6" s="32">
        <f>E5/$Q5</f>
        <v>0.11285707472936239</v>
      </c>
      <c r="F6" s="32"/>
      <c r="G6" s="33">
        <f>G5/$Q5</f>
        <v>0.12861843673994944</v>
      </c>
      <c r="H6" s="33"/>
      <c r="I6" s="32">
        <f>I5/$Q5</f>
        <v>0.13911011493156564</v>
      </c>
      <c r="J6" s="32"/>
      <c r="K6" s="33">
        <f>K5/$Q5</f>
        <v>0.49868854022604797</v>
      </c>
      <c r="L6" s="33"/>
      <c r="M6" s="32">
        <f>M5/$Q5</f>
        <v>1.0491678191616196E-2</v>
      </c>
      <c r="N6" s="34"/>
      <c r="O6" s="35"/>
      <c r="P6" s="35"/>
      <c r="Q6" s="36">
        <f t="shared" ref="Q6" si="7">SUM(C6,E6,G6,I6,K6,M6)</f>
        <v>1</v>
      </c>
      <c r="R6" s="30"/>
    </row>
    <row r="7" spans="1:18" x14ac:dyDescent="0.25">
      <c r="A7" s="59">
        <v>5</v>
      </c>
      <c r="B7" s="9" t="s">
        <v>3</v>
      </c>
      <c r="C7" s="7">
        <v>4513</v>
      </c>
      <c r="D7" s="22">
        <f>C7/C$11</f>
        <v>0.38316028188131684</v>
      </c>
      <c r="E7" s="20">
        <v>3632</v>
      </c>
      <c r="F7" s="24">
        <f t="shared" ref="F7" si="8">E7/E$11</f>
        <v>0.35481599317463897</v>
      </c>
      <c r="G7" s="1">
        <v>8586</v>
      </c>
      <c r="H7" s="26">
        <f t="shared" ref="H7" si="9">G7/G$11</f>
        <v>0.49366215877802816</v>
      </c>
      <c r="I7" s="20">
        <v>41388</v>
      </c>
      <c r="J7" s="24">
        <f t="shared" ref="J7" si="10">I7/I$11</f>
        <v>0.8623695338024655</v>
      </c>
      <c r="K7" s="1">
        <v>238530</v>
      </c>
      <c r="L7" s="26">
        <f t="shared" ref="L7" si="11">K7/K$11</f>
        <v>0.91049795306404779</v>
      </c>
      <c r="M7" s="20">
        <v>1321</v>
      </c>
      <c r="N7" s="28">
        <f t="shared" ref="N7" si="12">M7/M$11</f>
        <v>0.75013560716539296</v>
      </c>
      <c r="O7" s="1" t="s">
        <v>8</v>
      </c>
      <c r="P7" s="1" t="s">
        <v>8</v>
      </c>
      <c r="Q7" s="17">
        <f>SUM(C7,E7,G7,I7,K7,M7,O7)</f>
        <v>297970</v>
      </c>
      <c r="R7" s="30">
        <f>Q7/Q$11</f>
        <v>0.79781195446123532</v>
      </c>
    </row>
    <row r="8" spans="1:18" ht="39" x14ac:dyDescent="0.25">
      <c r="A8" s="60">
        <v>6</v>
      </c>
      <c r="B8" s="37" t="s">
        <v>31</v>
      </c>
      <c r="C8" s="31">
        <f>C7/$Q7</f>
        <v>1.5145820048998221E-2</v>
      </c>
      <c r="D8" s="31"/>
      <c r="E8" s="32">
        <f>E7/$Q7</f>
        <v>1.2189146558378361E-2</v>
      </c>
      <c r="F8" s="32"/>
      <c r="G8" s="33">
        <f>G7/$Q7</f>
        <v>2.8814981373963822E-2</v>
      </c>
      <c r="H8" s="33"/>
      <c r="I8" s="32">
        <f>I7/$Q7</f>
        <v>0.13889988925059571</v>
      </c>
      <c r="J8" s="32"/>
      <c r="K8" s="33">
        <f>K7/$Q7</f>
        <v>0.80051683055341138</v>
      </c>
      <c r="L8" s="33"/>
      <c r="M8" s="32">
        <f>M7/$Q7</f>
        <v>4.4333322146524815E-3</v>
      </c>
      <c r="N8" s="34"/>
      <c r="O8" s="35"/>
      <c r="P8" s="35"/>
      <c r="Q8" s="36">
        <f t="shared" ref="Q8" si="13">SUM(C8,E8,G8,I8,K8,M8)</f>
        <v>1</v>
      </c>
      <c r="R8" s="30"/>
    </row>
    <row r="9" spans="1:18" x14ac:dyDescent="0.25">
      <c r="A9" s="59">
        <v>7</v>
      </c>
      <c r="B9" s="10" t="s">
        <v>7</v>
      </c>
      <c r="C9" s="66" t="s">
        <v>8</v>
      </c>
      <c r="D9" s="7" t="s">
        <v>8</v>
      </c>
      <c r="E9" s="20" t="s">
        <v>8</v>
      </c>
      <c r="F9" s="20" t="s">
        <v>8</v>
      </c>
      <c r="G9" s="1" t="s">
        <v>8</v>
      </c>
      <c r="H9" s="1" t="s">
        <v>8</v>
      </c>
      <c r="I9" s="20" t="s">
        <v>8</v>
      </c>
      <c r="J9" s="20" t="s">
        <v>8</v>
      </c>
      <c r="K9" s="1" t="s">
        <v>8</v>
      </c>
      <c r="L9" s="1" t="s">
        <v>8</v>
      </c>
      <c r="M9" s="20" t="s">
        <v>8</v>
      </c>
      <c r="N9" s="20" t="s">
        <v>8</v>
      </c>
      <c r="O9" s="1">
        <v>22345</v>
      </c>
      <c r="P9" s="67">
        <f>O9/O$11</f>
        <v>1</v>
      </c>
      <c r="Q9" s="17">
        <f>SUM(C9,E9,G9,I9,K9,M9,O9)</f>
        <v>22345</v>
      </c>
      <c r="R9" s="30">
        <f>Q9/Q$11</f>
        <v>5.9828533484700817E-2</v>
      </c>
    </row>
    <row r="10" spans="1:18" ht="39.75" thickBot="1" x14ac:dyDescent="0.3">
      <c r="A10" s="59">
        <v>8</v>
      </c>
      <c r="B10" s="37" t="s">
        <v>33</v>
      </c>
      <c r="C10" s="61" t="s">
        <v>8</v>
      </c>
      <c r="D10" s="61" t="s">
        <v>8</v>
      </c>
      <c r="E10" s="62" t="s">
        <v>8</v>
      </c>
      <c r="F10" s="62" t="s">
        <v>8</v>
      </c>
      <c r="G10" s="63" t="s">
        <v>8</v>
      </c>
      <c r="H10" s="63" t="s">
        <v>8</v>
      </c>
      <c r="I10" s="62" t="s">
        <v>8</v>
      </c>
      <c r="J10" s="62" t="s">
        <v>8</v>
      </c>
      <c r="K10" s="63" t="s">
        <v>8</v>
      </c>
      <c r="L10" s="63" t="s">
        <v>8</v>
      </c>
      <c r="M10" s="62" t="s">
        <v>8</v>
      </c>
      <c r="N10" s="64" t="s">
        <v>8</v>
      </c>
      <c r="O10" s="33">
        <f>O9/$Q9</f>
        <v>1</v>
      </c>
      <c r="P10" s="65"/>
      <c r="Q10" s="36">
        <f>SUM(C10,E10,G10,I10,K10,M10,O10)</f>
        <v>1</v>
      </c>
      <c r="R10" s="29"/>
    </row>
    <row r="11" spans="1:18" x14ac:dyDescent="0.25">
      <c r="A11" s="60">
        <v>9</v>
      </c>
      <c r="B11" s="38" t="s">
        <v>0</v>
      </c>
      <c r="C11" s="39">
        <f>SUM(C3:C9)</f>
        <v>11778.360684570884</v>
      </c>
      <c r="D11" s="40">
        <f>SUM(D3:D9)</f>
        <v>0.99996937735389979</v>
      </c>
      <c r="E11" s="41">
        <f t="shared" ref="E11:R11" si="14">SUM(E3:E9)</f>
        <v>10236.291683200268</v>
      </c>
      <c r="F11" s="42">
        <f t="shared" si="14"/>
        <v>0.99997150499328313</v>
      </c>
      <c r="G11" s="43">
        <f t="shared" si="14"/>
        <v>17392.461316567384</v>
      </c>
      <c r="H11" s="44">
        <f t="shared" si="14"/>
        <v>0.99997347606189901</v>
      </c>
      <c r="I11" s="41">
        <f t="shared" si="14"/>
        <v>47993.346677620852</v>
      </c>
      <c r="J11" s="42">
        <f t="shared" si="14"/>
        <v>0.99999277654831653</v>
      </c>
      <c r="K11" s="43">
        <f t="shared" si="14"/>
        <v>261977.5247130302</v>
      </c>
      <c r="L11" s="44">
        <f t="shared" si="14"/>
        <v>0.99999417998535611</v>
      </c>
      <c r="M11" s="41">
        <f t="shared" si="14"/>
        <v>1761.0149250104062</v>
      </c>
      <c r="N11" s="45">
        <f t="shared" si="14"/>
        <v>0.99999152476779485</v>
      </c>
      <c r="O11" s="43">
        <f t="shared" si="14"/>
        <v>22345</v>
      </c>
      <c r="P11" s="46">
        <f t="shared" si="14"/>
        <v>1</v>
      </c>
      <c r="Q11" s="47">
        <f>SUM(C11,E11,G11,I11,K11,M11,O11)</f>
        <v>373484</v>
      </c>
      <c r="R11" s="48">
        <f t="shared" si="14"/>
        <v>0.99999196752739083</v>
      </c>
    </row>
    <row r="12" spans="1:18" ht="39.75" thickBot="1" x14ac:dyDescent="0.3">
      <c r="A12" s="59">
        <v>10</v>
      </c>
      <c r="B12" s="49" t="s">
        <v>32</v>
      </c>
      <c r="C12" s="50">
        <f>C11/$Q11</f>
        <v>3.153645319363315E-2</v>
      </c>
      <c r="D12" s="50"/>
      <c r="E12" s="51">
        <f>E11/$Q11</f>
        <v>2.740757752192937E-2</v>
      </c>
      <c r="F12" s="51"/>
      <c r="G12" s="52">
        <f>G11/$Q11</f>
        <v>4.6568156377695923E-2</v>
      </c>
      <c r="H12" s="52"/>
      <c r="I12" s="51">
        <f>I11/$Q11</f>
        <v>0.12850174753837074</v>
      </c>
      <c r="J12" s="51"/>
      <c r="K12" s="52">
        <f>K11/$Q11</f>
        <v>0.70144243050045041</v>
      </c>
      <c r="L12" s="52"/>
      <c r="M12" s="51">
        <f>M11/$Q11</f>
        <v>4.7151013832196454E-3</v>
      </c>
      <c r="N12" s="53"/>
      <c r="O12" s="52">
        <f>O11/$Q11</f>
        <v>5.9828533484700817E-2</v>
      </c>
      <c r="P12" s="54"/>
      <c r="Q12" s="55">
        <f>SUM(C12,E12,G12,I12,K12,M12,O12)</f>
        <v>1</v>
      </c>
      <c r="R12" s="56"/>
    </row>
    <row r="13" spans="1:18" x14ac:dyDescent="0.25">
      <c r="A13" s="59">
        <v>11</v>
      </c>
    </row>
    <row r="14" spans="1:18" x14ac:dyDescent="0.25">
      <c r="A14" s="60">
        <v>12</v>
      </c>
      <c r="B14" s="11" t="s">
        <v>5</v>
      </c>
    </row>
    <row r="15" spans="1:18" x14ac:dyDescent="0.25">
      <c r="A15" s="59">
        <v>13</v>
      </c>
      <c r="B15" t="s">
        <v>25</v>
      </c>
    </row>
    <row r="16" spans="1:18" x14ac:dyDescent="0.25">
      <c r="A16" s="59">
        <v>14</v>
      </c>
      <c r="B16" t="s">
        <v>26</v>
      </c>
    </row>
    <row r="17" spans="1:2" x14ac:dyDescent="0.25">
      <c r="A17" s="60">
        <v>15</v>
      </c>
      <c r="B17" t="s">
        <v>27</v>
      </c>
    </row>
  </sheetData>
  <autoFilter ref="A2:R2"/>
  <mergeCells count="1">
    <mergeCell ref="B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2018-09-05T12:38:18Z</dcterms:created>
  <dcterms:modified xsi:type="dcterms:W3CDTF">2018-09-05T14:08:15Z</dcterms:modified>
</cp:coreProperties>
</file>