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49080" windowHeight="7245"/>
  </bookViews>
  <sheets>
    <sheet name="Sheet1" sheetId="1" r:id="rId1"/>
  </sheets>
  <definedNames>
    <definedName name="_xlnm._FilterDatabase" localSheetId="0" hidden="1">Sheet1!$A$2:$AB$2</definedName>
  </definedNames>
  <calcPr calcId="162913" iterateDelta="1E-4"/>
</workbook>
</file>

<file path=xl/calcChain.xml><?xml version="1.0" encoding="utf-8"?>
<calcChain xmlns="http://schemas.openxmlformats.org/spreadsheetml/2006/main">
  <c r="M28" i="1" l="1"/>
  <c r="AA26" i="1"/>
  <c r="Y26" i="1"/>
  <c r="W26" i="1"/>
  <c r="U26" i="1"/>
  <c r="S26" i="1"/>
  <c r="Q26" i="1"/>
  <c r="O26" i="1"/>
  <c r="M26" i="1"/>
  <c r="K26" i="1"/>
  <c r="I26" i="1"/>
  <c r="E26" i="1"/>
  <c r="C26" i="1"/>
  <c r="Y24" i="1"/>
  <c r="W24" i="1"/>
  <c r="U24" i="1"/>
  <c r="S24" i="1"/>
  <c r="Q24" i="1"/>
  <c r="O24" i="1"/>
  <c r="M24" i="1"/>
  <c r="K24" i="1"/>
  <c r="I24" i="1"/>
  <c r="G24" i="1"/>
  <c r="E24" i="1"/>
  <c r="AA24" i="1" s="1"/>
  <c r="C24" i="1"/>
  <c r="G18" i="1"/>
  <c r="Y16" i="1"/>
  <c r="W16" i="1"/>
  <c r="U16" i="1"/>
  <c r="S16" i="1"/>
  <c r="Q16" i="1"/>
  <c r="O16" i="1"/>
  <c r="M16" i="1"/>
  <c r="I16" i="1"/>
  <c r="G16" i="1"/>
  <c r="C16" i="1"/>
  <c r="AA16" i="1" s="1"/>
  <c r="Y12" i="1"/>
  <c r="U12" i="1"/>
  <c r="S12" i="1"/>
  <c r="Q12" i="1"/>
  <c r="O12" i="1"/>
  <c r="M12" i="1"/>
  <c r="K12" i="1"/>
  <c r="I12" i="1"/>
  <c r="G12" i="1"/>
  <c r="E12" i="1"/>
  <c r="C12" i="1"/>
  <c r="AA12" i="1" s="1"/>
  <c r="Y10" i="1"/>
  <c r="W10" i="1"/>
  <c r="U10" i="1"/>
  <c r="S10" i="1"/>
  <c r="Q10" i="1"/>
  <c r="O10" i="1"/>
  <c r="M10" i="1"/>
  <c r="K10" i="1"/>
  <c r="I10" i="1"/>
  <c r="G10" i="1"/>
  <c r="E10" i="1"/>
  <c r="C10" i="1"/>
  <c r="AA10" i="1" s="1"/>
  <c r="Y8" i="1"/>
  <c r="W8" i="1"/>
  <c r="U8" i="1"/>
  <c r="S8" i="1"/>
  <c r="Q8" i="1"/>
  <c r="O8" i="1"/>
  <c r="M8" i="1"/>
  <c r="K8" i="1"/>
  <c r="I8" i="1"/>
  <c r="G8" i="1"/>
  <c r="E8" i="1"/>
  <c r="C8" i="1"/>
  <c r="AA8" i="1" s="1"/>
  <c r="K6" i="1"/>
  <c r="C6" i="1"/>
  <c r="Y6" i="1"/>
  <c r="W6" i="1"/>
  <c r="U6" i="1"/>
  <c r="S6" i="1"/>
  <c r="Q6" i="1"/>
  <c r="O6" i="1"/>
  <c r="M6" i="1"/>
  <c r="I6" i="1"/>
  <c r="AA6" i="1" s="1"/>
  <c r="G6" i="1"/>
  <c r="E6" i="1"/>
  <c r="AA29" i="1"/>
  <c r="K30" i="1" s="1"/>
  <c r="AA27" i="1"/>
  <c r="Y28" i="1" s="1"/>
  <c r="AA25" i="1"/>
  <c r="AA23" i="1"/>
  <c r="AA21" i="1"/>
  <c r="U22" i="1" s="1"/>
  <c r="AA19" i="1"/>
  <c r="Q20" i="1" s="1"/>
  <c r="AA17" i="1"/>
  <c r="S18" i="1" s="1"/>
  <c r="AA15" i="1"/>
  <c r="AA13" i="1"/>
  <c r="O14" i="1" s="1"/>
  <c r="AA11" i="1"/>
  <c r="AA9" i="1"/>
  <c r="AA7" i="1"/>
  <c r="AA5" i="1"/>
  <c r="AA4" i="1"/>
  <c r="AA3" i="1"/>
  <c r="Y4" i="1"/>
  <c r="W4" i="1"/>
  <c r="U4" i="1"/>
  <c r="S4" i="1"/>
  <c r="Q4" i="1"/>
  <c r="O4" i="1"/>
  <c r="M4" i="1"/>
  <c r="K4" i="1"/>
  <c r="I4" i="1"/>
  <c r="G4" i="1"/>
  <c r="E4" i="1"/>
  <c r="C4" i="1"/>
  <c r="Y31" i="1"/>
  <c r="W31" i="1"/>
  <c r="U31" i="1"/>
  <c r="S31" i="1"/>
  <c r="Q31" i="1"/>
  <c r="O31" i="1"/>
  <c r="M31" i="1"/>
  <c r="K31" i="1"/>
  <c r="I31" i="1"/>
  <c r="G31" i="1"/>
  <c r="E31" i="1"/>
  <c r="D31" i="1"/>
  <c r="C31" i="1"/>
  <c r="Q14" i="1" l="1"/>
  <c r="C14" i="1"/>
  <c r="S14" i="1"/>
  <c r="E14" i="1"/>
  <c r="U14" i="1"/>
  <c r="G14" i="1"/>
  <c r="AA14" i="1" s="1"/>
  <c r="Y14" i="1"/>
  <c r="I14" i="1"/>
  <c r="K14" i="1"/>
  <c r="M14" i="1"/>
  <c r="I22" i="1"/>
  <c r="O28" i="1"/>
  <c r="Q28" i="1"/>
  <c r="S28" i="1"/>
  <c r="C28" i="1"/>
  <c r="AA28" i="1" s="1"/>
  <c r="U28" i="1"/>
  <c r="I28" i="1"/>
  <c r="S30" i="1"/>
  <c r="C30" i="1"/>
  <c r="U30" i="1"/>
  <c r="G30" i="1"/>
  <c r="M30" i="1"/>
  <c r="I30" i="1"/>
  <c r="Y30" i="1"/>
  <c r="C18" i="1"/>
  <c r="U18" i="1"/>
  <c r="I18" i="1"/>
  <c r="Y18" i="1"/>
  <c r="K22" i="1"/>
  <c r="K18" i="1"/>
  <c r="AA20" i="1"/>
  <c r="M22" i="1"/>
  <c r="M18" i="1"/>
  <c r="O22" i="1"/>
  <c r="O18" i="1"/>
  <c r="I20" i="1"/>
  <c r="Y20" i="1"/>
  <c r="Q18" i="1"/>
  <c r="S22" i="1"/>
  <c r="C22" i="1"/>
  <c r="AA30" i="1" l="1"/>
  <c r="AA22" i="1"/>
  <c r="AA18" i="1"/>
  <c r="AA31" i="1"/>
  <c r="P17" i="1"/>
  <c r="P15" i="1"/>
  <c r="P13" i="1"/>
  <c r="P11" i="1"/>
  <c r="P27" i="1"/>
  <c r="P9" i="1"/>
  <c r="P23" i="1"/>
  <c r="P25" i="1"/>
  <c r="P7" i="1"/>
  <c r="P5" i="1"/>
  <c r="P21" i="1"/>
  <c r="P3" i="1"/>
  <c r="T25" i="1"/>
  <c r="T7" i="1"/>
  <c r="T23" i="1"/>
  <c r="T5" i="1"/>
  <c r="T21" i="1"/>
  <c r="T3" i="1"/>
  <c r="T17" i="1"/>
  <c r="T15" i="1"/>
  <c r="T13" i="1"/>
  <c r="T29" i="1"/>
  <c r="T11" i="1"/>
  <c r="T27" i="1"/>
  <c r="T9" i="1"/>
  <c r="L9" i="1"/>
  <c r="L3" i="1"/>
  <c r="L29" i="1"/>
  <c r="L7" i="1"/>
  <c r="L25" i="1"/>
  <c r="L5" i="1"/>
  <c r="L13" i="1"/>
  <c r="L23" i="1"/>
  <c r="L21" i="1"/>
  <c r="L17" i="1"/>
  <c r="L11" i="1"/>
  <c r="X15" i="1"/>
  <c r="X9" i="1"/>
  <c r="X7" i="1"/>
  <c r="X5" i="1"/>
  <c r="X3" i="1"/>
  <c r="X25" i="1"/>
  <c r="X23" i="1"/>
  <c r="H15" i="1"/>
  <c r="H3" i="1"/>
  <c r="H13" i="1"/>
  <c r="H11" i="1"/>
  <c r="H9" i="1"/>
  <c r="H7" i="1"/>
  <c r="H23" i="1"/>
  <c r="H29" i="1"/>
  <c r="H5" i="1"/>
  <c r="H17" i="1"/>
  <c r="F25" i="1"/>
  <c r="F23" i="1"/>
  <c r="F11" i="1"/>
  <c r="F13" i="1"/>
  <c r="F9" i="1"/>
  <c r="F7" i="1"/>
  <c r="F5" i="1"/>
  <c r="F3" i="1"/>
  <c r="D29" i="1"/>
  <c r="D11" i="1"/>
  <c r="D27" i="1"/>
  <c r="D9" i="1"/>
  <c r="D25" i="1"/>
  <c r="D7" i="1"/>
  <c r="D23" i="1"/>
  <c r="D5" i="1"/>
  <c r="D3" i="1"/>
  <c r="D21" i="1"/>
  <c r="D17" i="1"/>
  <c r="D15" i="1"/>
  <c r="D13" i="1"/>
  <c r="N15" i="1"/>
  <c r="N25" i="1"/>
  <c r="N23" i="1"/>
  <c r="N13" i="1"/>
  <c r="N9" i="1"/>
  <c r="N5" i="1"/>
  <c r="N29" i="1"/>
  <c r="N11" i="1"/>
  <c r="N21" i="1"/>
  <c r="N3" i="1"/>
  <c r="N7" i="1"/>
  <c r="N17" i="1"/>
  <c r="N27" i="1"/>
  <c r="J21" i="1"/>
  <c r="J5" i="1"/>
  <c r="J19" i="1"/>
  <c r="J3" i="1"/>
  <c r="J15" i="1"/>
  <c r="J17" i="1"/>
  <c r="J13" i="1"/>
  <c r="J11" i="1"/>
  <c r="J25" i="1"/>
  <c r="J9" i="1"/>
  <c r="J23" i="1"/>
  <c r="J7" i="1"/>
  <c r="J29" i="1"/>
  <c r="J27" i="1"/>
  <c r="R11" i="1"/>
  <c r="R13" i="1"/>
  <c r="R19" i="1"/>
  <c r="R3" i="1"/>
  <c r="R9" i="1"/>
  <c r="R25" i="1"/>
  <c r="R7" i="1"/>
  <c r="R5" i="1"/>
  <c r="R23" i="1"/>
  <c r="R17" i="1"/>
  <c r="R27" i="1"/>
  <c r="R15" i="1"/>
  <c r="Z25" i="1"/>
  <c r="Z7" i="1"/>
  <c r="Z17" i="1"/>
  <c r="Z23" i="1"/>
  <c r="Z5" i="1"/>
  <c r="Z13" i="1"/>
  <c r="Z19" i="1"/>
  <c r="Z3" i="1"/>
  <c r="Z29" i="1"/>
  <c r="Z11" i="1"/>
  <c r="Z15" i="1"/>
  <c r="Z27" i="1"/>
  <c r="Z9" i="1"/>
  <c r="V21" i="1"/>
  <c r="V3" i="1"/>
  <c r="V17" i="1"/>
  <c r="V9" i="1"/>
  <c r="V15" i="1"/>
  <c r="V29" i="1"/>
  <c r="V27" i="1"/>
  <c r="V25" i="1"/>
  <c r="V7" i="1"/>
  <c r="V23" i="1"/>
  <c r="V5" i="1"/>
  <c r="V13" i="1"/>
  <c r="V11" i="1"/>
  <c r="Y32" i="1" l="1"/>
  <c r="I32" i="1"/>
  <c r="M32" i="1"/>
  <c r="W32" i="1"/>
  <c r="G32" i="1"/>
  <c r="U32" i="1"/>
  <c r="S32" i="1"/>
  <c r="C32" i="1"/>
  <c r="AA32" i="1" s="1"/>
  <c r="Q32" i="1"/>
  <c r="O32" i="1"/>
  <c r="K32" i="1"/>
  <c r="E32" i="1"/>
  <c r="AB29" i="1"/>
  <c r="F31" i="1"/>
  <c r="H31" i="1"/>
  <c r="V31" i="1"/>
  <c r="N31" i="1"/>
  <c r="P31" i="1"/>
  <c r="J31" i="1"/>
  <c r="L31" i="1"/>
  <c r="T31" i="1"/>
  <c r="Z31" i="1"/>
  <c r="R31" i="1"/>
  <c r="X31" i="1"/>
  <c r="AB3" i="1"/>
  <c r="AB9" i="1"/>
  <c r="AB25" i="1"/>
  <c r="AB7" i="1"/>
  <c r="AB21" i="1"/>
  <c r="AB23" i="1"/>
  <c r="AB5" i="1"/>
  <c r="AB19" i="1"/>
  <c r="AB15" i="1"/>
  <c r="AB17" i="1"/>
  <c r="AB11" i="1"/>
  <c r="AB27" i="1"/>
  <c r="AB13" i="1"/>
  <c r="AB31" i="1" l="1"/>
</calcChain>
</file>

<file path=xl/sharedStrings.xml><?xml version="1.0" encoding="utf-8"?>
<sst xmlns="http://schemas.openxmlformats.org/spreadsheetml/2006/main" count="149" uniqueCount="63">
  <si>
    <t>State Forest</t>
  </si>
  <si>
    <t>Privately owned</t>
  </si>
  <si>
    <t>Municipalities</t>
  </si>
  <si>
    <t>Nature conservation organizations</t>
  </si>
  <si>
    <t>Nature monuments</t>
  </si>
  <si>
    <t>Company</t>
  </si>
  <si>
    <t>Estate</t>
  </si>
  <si>
    <t>Other privately organized</t>
  </si>
  <si>
    <t>Ministry of Financial Affairs</t>
  </si>
  <si>
    <t>Other public property</t>
  </si>
  <si>
    <t>Other state ownership</t>
  </si>
  <si>
    <t>Unknown</t>
  </si>
  <si>
    <t>Provinces</t>
  </si>
  <si>
    <t>Total</t>
  </si>
  <si>
    <t xml:space="preserve"> -- </t>
  </si>
  <si>
    <t>Translated with Google Translate</t>
  </si>
  <si>
    <t>Sums checked by JRC: 09-2018</t>
  </si>
  <si>
    <t>Drenthe
(ha)</t>
  </si>
  <si>
    <t>Drenthe
(%)</t>
  </si>
  <si>
    <t>Flevoland
(ha)</t>
  </si>
  <si>
    <t>Flevoland
(%)</t>
  </si>
  <si>
    <t>Friesland
(ha)</t>
  </si>
  <si>
    <t>Friesland
(%)</t>
  </si>
  <si>
    <t>Gelderland
(ha)</t>
  </si>
  <si>
    <t>Gelderland
(%)</t>
  </si>
  <si>
    <t>Groningen
(ha)</t>
  </si>
  <si>
    <t>Groningen
(%)</t>
  </si>
  <si>
    <t>Limburg
(ha)</t>
  </si>
  <si>
    <t>Limburg
(%)</t>
  </si>
  <si>
    <t>Noord-Brabant
(ha)</t>
  </si>
  <si>
    <t>Noord-Brabant
(%)</t>
  </si>
  <si>
    <t>Noord-Holland
(ha)</t>
  </si>
  <si>
    <t>Noord-Holland
(%)</t>
  </si>
  <si>
    <t>Overijssel
(ha)</t>
  </si>
  <si>
    <t>Overijssel
(%)</t>
  </si>
  <si>
    <t>Utrecht
(ha)</t>
  </si>
  <si>
    <t>Utrecht
(%)</t>
  </si>
  <si>
    <t>Zeeland
(ha)</t>
  </si>
  <si>
    <t>Zeeland
(%)</t>
  </si>
  <si>
    <t>Zuid-Holland
(ha)</t>
  </si>
  <si>
    <t>Zuid-Holland
(%)</t>
  </si>
  <si>
    <t>Total
(ha)</t>
  </si>
  <si>
    <t>Total
(%)</t>
  </si>
  <si>
    <t>ID</t>
  </si>
  <si>
    <t>State Forest,
province % of all provinces</t>
  </si>
  <si>
    <t>Privately owned,
province % of all provinces</t>
  </si>
  <si>
    <t>Municipalities,
province % of all provinces</t>
  </si>
  <si>
    <t>Nature conservation organizations,
province % of all provinces</t>
  </si>
  <si>
    <t>Nature monuments,
province % of all provinces</t>
  </si>
  <si>
    <t>Company,
province % of all provinces</t>
  </si>
  <si>
    <t>Estate,
province % of all provinces</t>
  </si>
  <si>
    <t>Other privately organized,
province % of all provinces</t>
  </si>
  <si>
    <t>Ministry of Financial Affairs,
province % of all provinces</t>
  </si>
  <si>
    <t>Other public property,
province % of all provinces</t>
  </si>
  <si>
    <t>Other state ownership,
province % of all provinces</t>
  </si>
  <si>
    <t>Unknown,
province % of all provinces</t>
  </si>
  <si>
    <t>Provinces,
province % of all provinces</t>
  </si>
  <si>
    <t>Total,
province % of all provinces</t>
  </si>
  <si>
    <t>Ownership classes
(sorted decending by Total Area)</t>
  </si>
  <si>
    <t>Ministry of Defense</t>
  </si>
  <si>
    <t>Ministry of Defense,
province % of all provinces</t>
  </si>
  <si>
    <t>NFI-6 (2013-2013): Oppervlakte bos (ha) naar eigenaarscategorie en provincie.
Forest area (ha) by ownership category and province (NUTS 2)</t>
  </si>
  <si>
    <t>Percentages calculated by JRC: 09-2018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</si>
</sst>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</font>
    <font>
      <i/>
      <sz val="10"/>
      <color theme="3" tint="0.39997558519241921"/>
      <name val="Calibri"/>
      <family val="2"/>
      <scheme val="minor"/>
    </font>
    <font>
      <i/>
      <sz val="10"/>
      <color theme="3" tint="0.39997558519241921"/>
      <name val="Calibri"/>
      <family val="2"/>
    </font>
    <font>
      <b/>
      <i/>
      <sz val="10"/>
      <color theme="3" tint="0.39997558519241921"/>
      <name val="Calibri"/>
      <family val="2"/>
      <scheme val="minor"/>
    </font>
    <font>
      <b/>
      <i/>
      <sz val="10"/>
      <color theme="3" tint="0.39997558519241921"/>
      <name val="Calibri"/>
      <family val="2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 tint="-0.249977111117893"/>
        <bgColor rgb="FFC0C0C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1">
    <xf numFmtId="0" fontId="0" fillId="0" borderId="0" xfId="0"/>
    <xf numFmtId="3" fontId="2" fillId="2" borderId="1" xfId="0" applyNumberFormat="1" applyFont="1" applyFill="1" applyBorder="1" applyAlignment="1" applyProtection="1">
      <alignment horizontal="right" vertical="center" wrapText="1"/>
    </xf>
    <xf numFmtId="3" fontId="2" fillId="2" borderId="3" xfId="0" applyNumberFormat="1" applyFont="1" applyFill="1" applyBorder="1" applyAlignment="1" applyProtection="1">
      <alignment horizontal="right" vertical="center" wrapText="1"/>
    </xf>
    <xf numFmtId="3" fontId="2" fillId="2" borderId="8" xfId="0" applyNumberFormat="1" applyFont="1" applyFill="1" applyBorder="1" applyAlignment="1" applyProtection="1">
      <alignment horizontal="right" vertical="center" wrapText="1"/>
    </xf>
    <xf numFmtId="3" fontId="2" fillId="2" borderId="9" xfId="0" applyNumberFormat="1" applyFont="1" applyFill="1" applyBorder="1" applyAlignment="1" applyProtection="1">
      <alignment horizontal="right" vertical="center" wrapText="1"/>
    </xf>
    <xf numFmtId="0" fontId="0" fillId="0" borderId="7" xfId="0" applyBorder="1"/>
    <xf numFmtId="0" fontId="0" fillId="0" borderId="6" xfId="0" applyBorder="1"/>
    <xf numFmtId="3" fontId="2" fillId="2" borderId="11" xfId="0" applyNumberFormat="1" applyFont="1" applyFill="1" applyBorder="1" applyAlignment="1" applyProtection="1">
      <alignment horizontal="right" vertical="center" wrapText="1"/>
    </xf>
    <xf numFmtId="164" fontId="2" fillId="2" borderId="11" xfId="1" applyNumberFormat="1" applyFont="1" applyFill="1" applyBorder="1" applyAlignment="1" applyProtection="1">
      <alignment horizontal="right" vertical="center" wrapText="1"/>
    </xf>
    <xf numFmtId="164" fontId="2" fillId="2" borderId="10" xfId="1" applyNumberFormat="1" applyFont="1" applyFill="1" applyBorder="1" applyAlignment="1" applyProtection="1">
      <alignment horizontal="right" vertical="center" wrapText="1"/>
    </xf>
    <xf numFmtId="3" fontId="3" fillId="0" borderId="8" xfId="0" applyNumberFormat="1" applyFont="1" applyBorder="1"/>
    <xf numFmtId="3" fontId="3" fillId="0" borderId="3" xfId="0" applyNumberFormat="1" applyFont="1" applyBorder="1"/>
    <xf numFmtId="164" fontId="1" fillId="2" borderId="14" xfId="1" applyNumberFormat="1" applyFont="1" applyFill="1" applyBorder="1" applyAlignment="1" applyProtection="1">
      <alignment horizontal="right" vertical="center" wrapText="1"/>
    </xf>
    <xf numFmtId="164" fontId="1" fillId="2" borderId="15" xfId="1" applyNumberFormat="1" applyFont="1" applyFill="1" applyBorder="1" applyAlignment="1" applyProtection="1">
      <alignment horizontal="right" vertical="center" wrapText="1"/>
    </xf>
    <xf numFmtId="3" fontId="2" fillId="3" borderId="9" xfId="0" applyNumberFormat="1" applyFont="1" applyFill="1" applyBorder="1" applyAlignment="1" applyProtection="1">
      <alignment horizontal="right" vertical="center" wrapText="1"/>
    </xf>
    <xf numFmtId="164" fontId="2" fillId="3" borderId="10" xfId="1" applyNumberFormat="1" applyFont="1" applyFill="1" applyBorder="1" applyAlignment="1" applyProtection="1">
      <alignment horizontal="right" vertical="center" wrapText="1"/>
    </xf>
    <xf numFmtId="3" fontId="2" fillId="3" borderId="1" xfId="0" applyNumberFormat="1" applyFont="1" applyFill="1" applyBorder="1" applyAlignment="1" applyProtection="1">
      <alignment horizontal="right" vertical="center" wrapText="1"/>
    </xf>
    <xf numFmtId="164" fontId="2" fillId="3" borderId="11" xfId="1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top"/>
    </xf>
    <xf numFmtId="0" fontId="1" fillId="4" borderId="2" xfId="0" applyFont="1" applyFill="1" applyBorder="1" applyAlignment="1" applyProtection="1">
      <alignment horizontal="center" vertical="top" wrapText="1"/>
    </xf>
    <xf numFmtId="0" fontId="1" fillId="4" borderId="12" xfId="0" applyFont="1" applyFill="1" applyBorder="1" applyAlignment="1" applyProtection="1">
      <alignment horizontal="center" vertical="top" wrapText="1"/>
    </xf>
    <xf numFmtId="0" fontId="1" fillId="4" borderId="5" xfId="0" applyFont="1" applyFill="1" applyBorder="1" applyAlignment="1" applyProtection="1">
      <alignment horizontal="center" vertical="top" wrapText="1"/>
    </xf>
    <xf numFmtId="0" fontId="1" fillId="4" borderId="4" xfId="0" applyFont="1" applyFill="1" applyBorder="1" applyAlignment="1" applyProtection="1">
      <alignment horizontal="center" vertical="top" wrapText="1"/>
    </xf>
    <xf numFmtId="0" fontId="1" fillId="4" borderId="13" xfId="0" applyFont="1" applyFill="1" applyBorder="1" applyAlignment="1" applyProtection="1">
      <alignment horizontal="center" vertical="top" wrapText="1"/>
    </xf>
    <xf numFmtId="0" fontId="1" fillId="5" borderId="5" xfId="0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0" fillId="0" borderId="7" xfId="0" applyBorder="1" applyAlignment="1">
      <alignment horizontal="center"/>
    </xf>
    <xf numFmtId="0" fontId="1" fillId="2" borderId="21" xfId="0" applyFont="1" applyFill="1" applyBorder="1" applyAlignment="1" applyProtection="1">
      <alignment vertical="center" wrapText="1"/>
    </xf>
    <xf numFmtId="3" fontId="3" fillId="0" borderId="22" xfId="0" applyNumberFormat="1" applyFont="1" applyBorder="1"/>
    <xf numFmtId="164" fontId="3" fillId="0" borderId="22" xfId="1" applyNumberFormat="1" applyFont="1" applyBorder="1"/>
    <xf numFmtId="3" fontId="3" fillId="3" borderId="23" xfId="0" applyNumberFormat="1" applyFont="1" applyFill="1" applyBorder="1"/>
    <xf numFmtId="164" fontId="3" fillId="3" borderId="22" xfId="1" applyNumberFormat="1" applyFont="1" applyFill="1" applyBorder="1"/>
    <xf numFmtId="3" fontId="3" fillId="0" borderId="23" xfId="0" applyNumberFormat="1" applyFont="1" applyBorder="1"/>
    <xf numFmtId="3" fontId="3" fillId="0" borderId="24" xfId="0" applyNumberFormat="1" applyFont="1" applyBorder="1"/>
    <xf numFmtId="164" fontId="3" fillId="0" borderId="25" xfId="1" applyNumberFormat="1" applyFont="1" applyBorder="1"/>
    <xf numFmtId="0" fontId="5" fillId="0" borderId="0" xfId="0" applyFont="1"/>
    <xf numFmtId="164" fontId="6" fillId="2" borderId="15" xfId="1" applyNumberFormat="1" applyFont="1" applyFill="1" applyBorder="1" applyAlignment="1" applyProtection="1">
      <alignment horizontal="right" vertical="center" wrapText="1"/>
    </xf>
    <xf numFmtId="164" fontId="6" fillId="2" borderId="20" xfId="1" applyNumberFormat="1" applyFont="1" applyFill="1" applyBorder="1" applyAlignment="1" applyProtection="1">
      <alignment horizontal="right" vertical="center" wrapText="1"/>
    </xf>
    <xf numFmtId="164" fontId="6" fillId="2" borderId="19" xfId="1" applyNumberFormat="1" applyFont="1" applyFill="1" applyBorder="1" applyAlignment="1" applyProtection="1">
      <alignment horizontal="right" vertical="center" wrapText="1"/>
    </xf>
    <xf numFmtId="0" fontId="7" fillId="0" borderId="7" xfId="0" applyFont="1" applyBorder="1" applyAlignment="1">
      <alignment wrapText="1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164" fontId="8" fillId="2" borderId="10" xfId="1" applyNumberFormat="1" applyFont="1" applyFill="1" applyBorder="1" applyAlignment="1" applyProtection="1">
      <alignment horizontal="right" vertical="center" wrapText="1"/>
    </xf>
    <xf numFmtId="164" fontId="8" fillId="3" borderId="9" xfId="1" applyNumberFormat="1" applyFont="1" applyFill="1" applyBorder="1" applyAlignment="1" applyProtection="1">
      <alignment horizontal="right" vertical="center" wrapText="1"/>
    </xf>
    <xf numFmtId="164" fontId="8" fillId="3" borderId="10" xfId="1" applyNumberFormat="1" applyFont="1" applyFill="1" applyBorder="1" applyAlignment="1" applyProtection="1">
      <alignment horizontal="right" vertical="center" wrapText="1"/>
    </xf>
    <xf numFmtId="164" fontId="8" fillId="2" borderId="9" xfId="1" applyNumberFormat="1" applyFont="1" applyFill="1" applyBorder="1" applyAlignment="1" applyProtection="1">
      <alignment horizontal="right" vertical="center" wrapText="1"/>
    </xf>
    <xf numFmtId="164" fontId="10" fillId="2" borderId="14" xfId="1" applyNumberFormat="1" applyFont="1" applyFill="1" applyBorder="1" applyAlignment="1" applyProtection="1">
      <alignment horizontal="right" vertical="center" wrapText="1"/>
    </xf>
    <xf numFmtId="0" fontId="7" fillId="0" borderId="0" xfId="0" applyFont="1"/>
    <xf numFmtId="0" fontId="7" fillId="0" borderId="6" xfId="0" applyFont="1" applyBorder="1" applyAlignment="1">
      <alignment wrapText="1"/>
    </xf>
    <xf numFmtId="164" fontId="10" fillId="2" borderId="15" xfId="1" applyNumberFormat="1" applyFont="1" applyFill="1" applyBorder="1" applyAlignment="1" applyProtection="1">
      <alignment horizontal="right" vertical="center" wrapText="1"/>
    </xf>
    <xf numFmtId="164" fontId="9" fillId="0" borderId="8" xfId="1" applyNumberFormat="1" applyFont="1" applyBorder="1" applyAlignment="1">
      <alignment vertical="center"/>
    </xf>
    <xf numFmtId="0" fontId="9" fillId="0" borderId="27" xfId="0" applyFont="1" applyBorder="1" applyAlignment="1">
      <alignment wrapText="1"/>
    </xf>
    <xf numFmtId="164" fontId="10" fillId="2" borderId="26" xfId="1" applyNumberFormat="1" applyFont="1" applyFill="1" applyBorder="1" applyAlignment="1" applyProtection="1">
      <alignment horizontal="right" vertical="center" wrapText="1"/>
    </xf>
    <xf numFmtId="164" fontId="10" fillId="2" borderId="17" xfId="1" applyNumberFormat="1" applyFont="1" applyFill="1" applyBorder="1" applyAlignment="1" applyProtection="1">
      <alignment horizontal="right" vertical="center" wrapText="1"/>
    </xf>
    <xf numFmtId="164" fontId="10" fillId="3" borderId="18" xfId="1" applyNumberFormat="1" applyFont="1" applyFill="1" applyBorder="1" applyAlignment="1" applyProtection="1">
      <alignment horizontal="right" vertical="center" wrapText="1"/>
    </xf>
    <xf numFmtId="164" fontId="10" fillId="3" borderId="17" xfId="1" applyNumberFormat="1" applyFont="1" applyFill="1" applyBorder="1" applyAlignment="1" applyProtection="1">
      <alignment horizontal="right" vertical="center" wrapText="1"/>
    </xf>
    <xf numFmtId="164" fontId="10" fillId="2" borderId="18" xfId="1" applyNumberFormat="1" applyFont="1" applyFill="1" applyBorder="1" applyAlignment="1" applyProtection="1">
      <alignment horizontal="right" vertical="center" wrapText="1"/>
    </xf>
    <xf numFmtId="164" fontId="9" fillId="0" borderId="26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2" max="2" width="37.7109375" customWidth="1"/>
    <col min="3" max="28" width="11.7109375" customWidth="1"/>
  </cols>
  <sheetData>
    <row r="1" spans="1:28" s="18" customFormat="1" ht="32.25" customHeight="1" thickBot="1" x14ac:dyDescent="0.3">
      <c r="A1" s="25"/>
      <c r="B1" s="58" t="s">
        <v>61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60"/>
    </row>
    <row r="2" spans="1:28" s="18" customFormat="1" ht="45.75" thickBot="1" x14ac:dyDescent="0.3">
      <c r="A2" s="26" t="s">
        <v>43</v>
      </c>
      <c r="B2" s="19" t="s">
        <v>58</v>
      </c>
      <c r="C2" s="20" t="s">
        <v>17</v>
      </c>
      <c r="D2" s="21" t="s">
        <v>18</v>
      </c>
      <c r="E2" s="24" t="s">
        <v>19</v>
      </c>
      <c r="F2" s="24" t="s">
        <v>20</v>
      </c>
      <c r="G2" s="21" t="s">
        <v>21</v>
      </c>
      <c r="H2" s="21" t="s">
        <v>22</v>
      </c>
      <c r="I2" s="24" t="s">
        <v>23</v>
      </c>
      <c r="J2" s="24" t="s">
        <v>24</v>
      </c>
      <c r="K2" s="21" t="s">
        <v>25</v>
      </c>
      <c r="L2" s="21" t="s">
        <v>26</v>
      </c>
      <c r="M2" s="24" t="s">
        <v>27</v>
      </c>
      <c r="N2" s="24" t="s">
        <v>28</v>
      </c>
      <c r="O2" s="21" t="s">
        <v>29</v>
      </c>
      <c r="P2" s="21" t="s">
        <v>30</v>
      </c>
      <c r="Q2" s="24" t="s">
        <v>31</v>
      </c>
      <c r="R2" s="24" t="s">
        <v>32</v>
      </c>
      <c r="S2" s="21" t="s">
        <v>33</v>
      </c>
      <c r="T2" s="21" t="s">
        <v>34</v>
      </c>
      <c r="U2" s="24" t="s">
        <v>35</v>
      </c>
      <c r="V2" s="24" t="s">
        <v>36</v>
      </c>
      <c r="W2" s="21" t="s">
        <v>38</v>
      </c>
      <c r="X2" s="21" t="s">
        <v>37</v>
      </c>
      <c r="Y2" s="24" t="s">
        <v>39</v>
      </c>
      <c r="Z2" s="24" t="s">
        <v>40</v>
      </c>
      <c r="AA2" s="22" t="s">
        <v>41</v>
      </c>
      <c r="AB2" s="23" t="s">
        <v>42</v>
      </c>
    </row>
    <row r="3" spans="1:28" x14ac:dyDescent="0.25">
      <c r="A3" s="27">
        <v>1</v>
      </c>
      <c r="B3" s="5" t="s">
        <v>0</v>
      </c>
      <c r="C3" s="3">
        <v>19043</v>
      </c>
      <c r="D3" s="9">
        <f>C3/C$31</f>
        <v>0.52423950447350309</v>
      </c>
      <c r="E3" s="14">
        <v>10457</v>
      </c>
      <c r="F3" s="15">
        <f>E3/E$31</f>
        <v>0.64188815910625496</v>
      </c>
      <c r="G3" s="4">
        <v>5834</v>
      </c>
      <c r="H3" s="9">
        <f>G3/G$31</f>
        <v>0.46089429609732974</v>
      </c>
      <c r="I3" s="14">
        <v>18492</v>
      </c>
      <c r="J3" s="15">
        <f>I3/I$31</f>
        <v>0.18181996951968929</v>
      </c>
      <c r="K3" s="4">
        <v>2752</v>
      </c>
      <c r="L3" s="9">
        <f>K3/K$31</f>
        <v>0.36771779796900056</v>
      </c>
      <c r="M3" s="14">
        <v>7595</v>
      </c>
      <c r="N3" s="15">
        <f>M3/M$31</f>
        <v>0.22475733901515152</v>
      </c>
      <c r="O3" s="4">
        <v>14310</v>
      </c>
      <c r="P3" s="9">
        <f>O3/O$31</f>
        <v>0.18896078172454772</v>
      </c>
      <c r="Q3" s="14">
        <v>3412</v>
      </c>
      <c r="R3" s="15">
        <f>Q3/Q$31</f>
        <v>0.20666262870987281</v>
      </c>
      <c r="S3" s="4">
        <v>8256</v>
      </c>
      <c r="T3" s="9">
        <f>S3/S$31</f>
        <v>0.21803200760576771</v>
      </c>
      <c r="U3" s="14">
        <v>3963</v>
      </c>
      <c r="V3" s="15">
        <f>U3/U$31</f>
        <v>0.18950841622035194</v>
      </c>
      <c r="W3" s="4">
        <v>1651</v>
      </c>
      <c r="X3" s="9">
        <f>W3/W$31</f>
        <v>0.44120791020844469</v>
      </c>
      <c r="Y3" s="14">
        <v>2862</v>
      </c>
      <c r="Z3" s="15">
        <f>Y3/Y$31</f>
        <v>0.27371843917368016</v>
      </c>
      <c r="AA3" s="10">
        <f>SUM(C3,E3,G3,I3,K3,M3,O3,Q3,S3,U3,W3,Y3)</f>
        <v>98627</v>
      </c>
      <c r="AB3" s="12">
        <f>AA3/AA$31</f>
        <v>0.26408208401723293</v>
      </c>
    </row>
    <row r="4" spans="1:28" s="47" customFormat="1" ht="26.25" x14ac:dyDescent="0.25">
      <c r="A4" s="27">
        <v>2</v>
      </c>
      <c r="B4" s="40" t="s">
        <v>44</v>
      </c>
      <c r="C4" s="41">
        <f>C3/$AA3</f>
        <v>0.19308100215965202</v>
      </c>
      <c r="D4" s="42"/>
      <c r="E4" s="43">
        <f>E3/$AA3</f>
        <v>0.10602573331846249</v>
      </c>
      <c r="F4" s="44"/>
      <c r="G4" s="45">
        <f>G3/$AA3</f>
        <v>5.9152159145061695E-2</v>
      </c>
      <c r="H4" s="42"/>
      <c r="I4" s="43">
        <f>I3/$AA3</f>
        <v>0.18749429669360318</v>
      </c>
      <c r="J4" s="44"/>
      <c r="K4" s="45">
        <f>K3/$AA3</f>
        <v>2.7903109696127835E-2</v>
      </c>
      <c r="L4" s="42"/>
      <c r="M4" s="43">
        <f>M3/$AA3</f>
        <v>7.700731037139931E-2</v>
      </c>
      <c r="N4" s="44"/>
      <c r="O4" s="45">
        <f>O3/$AA3</f>
        <v>0.14509211473531589</v>
      </c>
      <c r="P4" s="42"/>
      <c r="Q4" s="43">
        <f>Q3/$AA3</f>
        <v>3.4594989201739888E-2</v>
      </c>
      <c r="R4" s="44"/>
      <c r="S4" s="45">
        <f>S3/$AA3</f>
        <v>8.3709329088383508E-2</v>
      </c>
      <c r="T4" s="42"/>
      <c r="U4" s="43">
        <f>U3/$AA3</f>
        <v>4.0181694667788738E-2</v>
      </c>
      <c r="V4" s="44"/>
      <c r="W4" s="45">
        <f>W3/$AA3</f>
        <v>1.6739837975402273E-2</v>
      </c>
      <c r="X4" s="42"/>
      <c r="Y4" s="43">
        <f>Y3/$AA3</f>
        <v>2.9018422947063176E-2</v>
      </c>
      <c r="Z4" s="44"/>
      <c r="AA4" s="50">
        <f t="shared" ref="AA4:AA29" si="0">SUM(C4,E4,G4,I4,K4,M4,O4,Q4,S4,U4,W4,Y4)</f>
        <v>0.99999999999999989</v>
      </c>
      <c r="AB4" s="46"/>
    </row>
    <row r="5" spans="1:28" x14ac:dyDescent="0.25">
      <c r="A5" s="27">
        <v>3</v>
      </c>
      <c r="B5" s="6" t="s">
        <v>1</v>
      </c>
      <c r="C5" s="2">
        <v>5834</v>
      </c>
      <c r="D5" s="8">
        <f>C5/C$31</f>
        <v>0.16060564349621473</v>
      </c>
      <c r="E5" s="16">
        <v>110</v>
      </c>
      <c r="F5" s="17">
        <f t="shared" ref="F5" si="1">E5/E$31</f>
        <v>6.75219446320054E-3</v>
      </c>
      <c r="G5" s="1">
        <v>1871</v>
      </c>
      <c r="H5" s="8">
        <f t="shared" ref="H5" si="2">G5/G$31</f>
        <v>0.14781166060989098</v>
      </c>
      <c r="I5" s="16">
        <v>15190</v>
      </c>
      <c r="J5" s="17">
        <f t="shared" ref="J5" si="3">I5/I$31</f>
        <v>0.14935352244235781</v>
      </c>
      <c r="K5" s="1">
        <v>1431</v>
      </c>
      <c r="L5" s="8">
        <f t="shared" ref="L5" si="4">K5/K$31</f>
        <v>0.19120791020844469</v>
      </c>
      <c r="M5" s="16">
        <v>9356</v>
      </c>
      <c r="N5" s="17">
        <f t="shared" ref="N5" si="5">M5/M$31</f>
        <v>0.27687026515151514</v>
      </c>
      <c r="O5" s="1">
        <v>13209</v>
      </c>
      <c r="P5" s="8">
        <f t="shared" ref="P5" si="6">O5/O$31</f>
        <v>0.17442228971345569</v>
      </c>
      <c r="Q5" s="16">
        <v>1211</v>
      </c>
      <c r="R5" s="17">
        <f t="shared" ref="R5:T5" si="7">Q5/Q$31</f>
        <v>7.3349485160508779E-2</v>
      </c>
      <c r="S5" s="1">
        <v>11338</v>
      </c>
      <c r="T5" s="8">
        <f t="shared" si="7"/>
        <v>0.29942428563883167</v>
      </c>
      <c r="U5" s="16">
        <v>4843</v>
      </c>
      <c r="V5" s="17">
        <f t="shared" ref="V5" si="8">U5/U$31</f>
        <v>0.23158951798010713</v>
      </c>
      <c r="W5" s="1">
        <v>881</v>
      </c>
      <c r="X5" s="8">
        <f t="shared" ref="X5" si="9">W5/W$31</f>
        <v>0.23543559593800106</v>
      </c>
      <c r="Y5" s="16">
        <v>1211</v>
      </c>
      <c r="Z5" s="17">
        <f t="shared" ref="Z5" si="10">Y5/Y$31</f>
        <v>0.11581866870696252</v>
      </c>
      <c r="AA5" s="11">
        <f t="shared" si="0"/>
        <v>66485</v>
      </c>
      <c r="AB5" s="13">
        <f t="shared" ref="AB5" si="11">AA5/AA$31</f>
        <v>0.17801917685710536</v>
      </c>
    </row>
    <row r="6" spans="1:28" s="47" customFormat="1" ht="26.25" x14ac:dyDescent="0.25">
      <c r="A6" s="27">
        <v>4</v>
      </c>
      <c r="B6" s="48" t="s">
        <v>45</v>
      </c>
      <c r="C6" s="41">
        <f>C5/$AA5</f>
        <v>8.7749116342032044E-2</v>
      </c>
      <c r="D6" s="42"/>
      <c r="E6" s="43">
        <f>E5/$AA5</f>
        <v>1.6545085357599458E-3</v>
      </c>
      <c r="F6" s="44"/>
      <c r="G6" s="45">
        <f>G5/$AA5</f>
        <v>2.8141686094607807E-2</v>
      </c>
      <c r="H6" s="42"/>
      <c r="I6" s="43">
        <f>I5/$AA5</f>
        <v>0.2284725878017598</v>
      </c>
      <c r="J6" s="44"/>
      <c r="K6" s="45">
        <f>K5/$AA5</f>
        <v>2.1523651951568024E-2</v>
      </c>
      <c r="L6" s="42"/>
      <c r="M6" s="43">
        <f>M5/$AA5</f>
        <v>0.14072347145972774</v>
      </c>
      <c r="N6" s="44"/>
      <c r="O6" s="45">
        <f>O5/$AA5</f>
        <v>0.19867639317139205</v>
      </c>
      <c r="P6" s="42"/>
      <c r="Q6" s="43">
        <f>Q5/$AA5</f>
        <v>1.8214634880048132E-2</v>
      </c>
      <c r="R6" s="44"/>
      <c r="S6" s="45">
        <f>S5/$AA5</f>
        <v>0.17053470707678423</v>
      </c>
      <c r="T6" s="42"/>
      <c r="U6" s="43">
        <f>U5/$AA5</f>
        <v>7.2843498533503803E-2</v>
      </c>
      <c r="V6" s="44"/>
      <c r="W6" s="45">
        <f>W5/$AA5</f>
        <v>1.3251109272768293E-2</v>
      </c>
      <c r="X6" s="42"/>
      <c r="Y6" s="43">
        <f>Y5/$AA5</f>
        <v>1.8214634880048132E-2</v>
      </c>
      <c r="Z6" s="44"/>
      <c r="AA6" s="50">
        <f t="shared" ref="AA6" si="12">SUM(C6,E6,G6,I6,K6,M6,O6,Q6,S6,U6,W6,Y6)</f>
        <v>1</v>
      </c>
      <c r="AB6" s="49"/>
    </row>
    <row r="7" spans="1:28" x14ac:dyDescent="0.25">
      <c r="A7" s="27">
        <v>5</v>
      </c>
      <c r="B7" s="6" t="s">
        <v>2</v>
      </c>
      <c r="C7" s="2">
        <v>2752</v>
      </c>
      <c r="D7" s="8">
        <f>C7/C$31</f>
        <v>7.5760495526496899E-2</v>
      </c>
      <c r="E7" s="16">
        <v>1761</v>
      </c>
      <c r="F7" s="17">
        <f t="shared" ref="F7" si="13">E7/E$31</f>
        <v>0.10809649499723774</v>
      </c>
      <c r="G7" s="1">
        <v>771</v>
      </c>
      <c r="H7" s="8">
        <f t="shared" ref="H7" si="14">G7/G$31</f>
        <v>6.091009638173487E-2</v>
      </c>
      <c r="I7" s="16">
        <v>12658</v>
      </c>
      <c r="J7" s="17">
        <f t="shared" ref="J7" si="15">I7/I$31</f>
        <v>0.12445799124920112</v>
      </c>
      <c r="K7" s="1">
        <v>1321</v>
      </c>
      <c r="L7" s="8">
        <f t="shared" ref="L7" si="16">K7/K$31</f>
        <v>0.17650988776055584</v>
      </c>
      <c r="M7" s="16">
        <v>5504</v>
      </c>
      <c r="N7" s="17">
        <f t="shared" ref="N7" si="17">M7/M$31</f>
        <v>0.16287878787878787</v>
      </c>
      <c r="O7" s="1">
        <v>20474</v>
      </c>
      <c r="P7" s="8">
        <f t="shared" ref="P7" si="18">O7/O$31</f>
        <v>0.27035520929618378</v>
      </c>
      <c r="Q7" s="16">
        <v>2312</v>
      </c>
      <c r="R7" s="17">
        <f t="shared" ref="R7:T7" si="19">Q7/Q$31</f>
        <v>0.14003634161114475</v>
      </c>
      <c r="S7" s="1">
        <v>1651</v>
      </c>
      <c r="T7" s="8">
        <f t="shared" si="19"/>
        <v>4.360111973802356E-2</v>
      </c>
      <c r="U7" s="16">
        <v>2201</v>
      </c>
      <c r="V7" s="17">
        <f t="shared" ref="V7" si="20">U7/U$31</f>
        <v>0.10525057383320581</v>
      </c>
      <c r="W7" s="1">
        <v>110</v>
      </c>
      <c r="X7" s="8">
        <f t="shared" ref="X7" si="21">W7/W$31</f>
        <v>2.939604489577766E-2</v>
      </c>
      <c r="Y7" s="16">
        <v>1651</v>
      </c>
      <c r="Z7" s="17">
        <f t="shared" ref="Z7" si="22">Y7/Y$31</f>
        <v>0.15789977046671769</v>
      </c>
      <c r="AA7" s="11">
        <f t="shared" si="0"/>
        <v>53166</v>
      </c>
      <c r="AB7" s="13">
        <f t="shared" ref="AB7" si="23">AA7/AA$31</f>
        <v>0.14235643463615649</v>
      </c>
    </row>
    <row r="8" spans="1:28" s="47" customFormat="1" ht="26.25" x14ac:dyDescent="0.25">
      <c r="A8" s="27">
        <v>6</v>
      </c>
      <c r="B8" s="48" t="s">
        <v>46</v>
      </c>
      <c r="C8" s="41">
        <f>C7/$AA7</f>
        <v>5.1762404544257609E-2</v>
      </c>
      <c r="D8" s="42"/>
      <c r="E8" s="43">
        <f>E7/$AA7</f>
        <v>3.3122672384606706E-2</v>
      </c>
      <c r="F8" s="44"/>
      <c r="G8" s="45">
        <f>G7/$AA7</f>
        <v>1.4501749238234963E-2</v>
      </c>
      <c r="H8" s="42"/>
      <c r="I8" s="43">
        <f>I7/$AA7</f>
        <v>0.23808449008765001</v>
      </c>
      <c r="J8" s="44"/>
      <c r="K8" s="45">
        <f>K7/$AA7</f>
        <v>2.4846706541774819E-2</v>
      </c>
      <c r="L8" s="42"/>
      <c r="M8" s="43">
        <f>M7/$AA7</f>
        <v>0.10352480908851522</v>
      </c>
      <c r="N8" s="44"/>
      <c r="O8" s="45">
        <f>O7/$AA7</f>
        <v>0.38509573787759094</v>
      </c>
      <c r="P8" s="42"/>
      <c r="Q8" s="43">
        <f>Q7/$AA7</f>
        <v>4.3486438701425725E-2</v>
      </c>
      <c r="R8" s="44"/>
      <c r="S8" s="45">
        <f>S7/$AA7</f>
        <v>3.1053680923898732E-2</v>
      </c>
      <c r="T8" s="42"/>
      <c r="U8" s="43">
        <f>U7/$AA7</f>
        <v>4.139863822743859E-2</v>
      </c>
      <c r="V8" s="44"/>
      <c r="W8" s="45">
        <f>W7/$AA7</f>
        <v>2.0689914607079714E-3</v>
      </c>
      <c r="X8" s="42"/>
      <c r="Y8" s="43">
        <f>Y7/$AA7</f>
        <v>3.1053680923898732E-2</v>
      </c>
      <c r="Z8" s="44"/>
      <c r="AA8" s="50">
        <f t="shared" si="0"/>
        <v>1.0000000000000002</v>
      </c>
      <c r="AB8" s="49"/>
    </row>
    <row r="9" spans="1:28" x14ac:dyDescent="0.25">
      <c r="A9" s="27">
        <v>7</v>
      </c>
      <c r="B9" s="6" t="s">
        <v>3</v>
      </c>
      <c r="C9" s="2">
        <v>1981</v>
      </c>
      <c r="D9" s="8">
        <f>C9/C$31</f>
        <v>5.4535443909153478E-2</v>
      </c>
      <c r="E9" s="16">
        <v>2642</v>
      </c>
      <c r="F9" s="17">
        <f t="shared" ref="F9" si="24">E9/E$31</f>
        <v>0.16217543428887116</v>
      </c>
      <c r="G9" s="1">
        <v>1431</v>
      </c>
      <c r="H9" s="8">
        <f t="shared" ref="H9" si="25">G9/G$31</f>
        <v>0.11305103491862853</v>
      </c>
      <c r="I9" s="16">
        <v>11668</v>
      </c>
      <c r="J9" s="17">
        <f t="shared" ref="J9" si="26">I9/I$31</f>
        <v>0.11472395654097635</v>
      </c>
      <c r="K9" s="1">
        <v>330</v>
      </c>
      <c r="L9" s="8">
        <f t="shared" ref="L9" si="27">K9/K$31</f>
        <v>4.4094067343666492E-2</v>
      </c>
      <c r="M9" s="16">
        <v>4513</v>
      </c>
      <c r="N9" s="17">
        <f t="shared" ref="N9" si="28">M9/M$31</f>
        <v>0.13355232007575757</v>
      </c>
      <c r="O9" s="1">
        <v>7815</v>
      </c>
      <c r="P9" s="8">
        <f t="shared" ref="P9" si="29">O9/O$31</f>
        <v>0.10319556318499934</v>
      </c>
      <c r="Q9" s="16">
        <v>4843</v>
      </c>
      <c r="R9" s="17">
        <f t="shared" ref="R9:T9" si="30">Q9/Q$31</f>
        <v>0.29333737129012721</v>
      </c>
      <c r="S9" s="1">
        <v>2532</v>
      </c>
      <c r="T9" s="8">
        <f t="shared" si="30"/>
        <v>6.6867374425606085E-2</v>
      </c>
      <c r="U9" s="16">
        <v>4073</v>
      </c>
      <c r="V9" s="17">
        <f t="shared" ref="V9" si="31">U9/U$31</f>
        <v>0.19476855394032136</v>
      </c>
      <c r="W9" s="1">
        <v>330</v>
      </c>
      <c r="X9" s="8">
        <f t="shared" ref="X9" si="32">W9/W$31</f>
        <v>8.8188134687332984E-2</v>
      </c>
      <c r="Y9" s="16">
        <v>991</v>
      </c>
      <c r="Z9" s="17">
        <f t="shared" ref="Z9" si="33">Y9/Y$31</f>
        <v>9.4778117827084923E-2</v>
      </c>
      <c r="AA9" s="11">
        <f t="shared" si="0"/>
        <v>43149</v>
      </c>
      <c r="AB9" s="13">
        <f t="shared" ref="AB9" si="34">AA9/AA$31</f>
        <v>0.11553507501251771</v>
      </c>
    </row>
    <row r="10" spans="1:28" s="47" customFormat="1" ht="26.25" x14ac:dyDescent="0.25">
      <c r="A10" s="27">
        <v>8</v>
      </c>
      <c r="B10" s="48" t="s">
        <v>47</v>
      </c>
      <c r="C10" s="41">
        <f>C9/$AA9</f>
        <v>4.5910681591693897E-2</v>
      </c>
      <c r="D10" s="42"/>
      <c r="E10" s="43">
        <f>E9/$AA9</f>
        <v>6.1229692461007207E-2</v>
      </c>
      <c r="F10" s="44"/>
      <c r="G10" s="45">
        <f>G9/$AA9</f>
        <v>3.3164152124035319E-2</v>
      </c>
      <c r="H10" s="42"/>
      <c r="I10" s="43">
        <f>I9/$AA9</f>
        <v>0.270411828779346</v>
      </c>
      <c r="J10" s="44"/>
      <c r="K10" s="45">
        <f>K9/$AA9</f>
        <v>7.6479176805951468E-3</v>
      </c>
      <c r="L10" s="42"/>
      <c r="M10" s="43">
        <f>M9/$AA9</f>
        <v>0.1045910681591694</v>
      </c>
      <c r="N10" s="44"/>
      <c r="O10" s="45">
        <f>O9/$AA9</f>
        <v>0.1811165959813669</v>
      </c>
      <c r="P10" s="42"/>
      <c r="Q10" s="43">
        <f>Q9/$AA9</f>
        <v>0.11223898583976454</v>
      </c>
      <c r="R10" s="44"/>
      <c r="S10" s="45">
        <f>S9/$AA9</f>
        <v>5.8680386567475491E-2</v>
      </c>
      <c r="T10" s="42"/>
      <c r="U10" s="43">
        <f>U9/$AA9</f>
        <v>9.4393844585042533E-2</v>
      </c>
      <c r="V10" s="44"/>
      <c r="W10" s="45">
        <f>W9/$AA9</f>
        <v>7.6479176805951468E-3</v>
      </c>
      <c r="X10" s="42"/>
      <c r="Y10" s="43">
        <f>Y9/$AA9</f>
        <v>2.2966928549908457E-2</v>
      </c>
      <c r="Z10" s="44"/>
      <c r="AA10" s="50">
        <f t="shared" si="0"/>
        <v>1</v>
      </c>
      <c r="AB10" s="49"/>
    </row>
    <row r="11" spans="1:28" x14ac:dyDescent="0.25">
      <c r="A11" s="27">
        <v>9</v>
      </c>
      <c r="B11" s="6" t="s">
        <v>4</v>
      </c>
      <c r="C11" s="2">
        <v>1651</v>
      </c>
      <c r="D11" s="8">
        <f>C11/C$31</f>
        <v>4.5450791465932554E-2</v>
      </c>
      <c r="E11" s="16">
        <v>881</v>
      </c>
      <c r="F11" s="17">
        <f t="shared" ref="F11" si="35">E11/E$31</f>
        <v>5.4078939291633418E-2</v>
      </c>
      <c r="G11" s="1">
        <v>660</v>
      </c>
      <c r="H11" s="8">
        <f t="shared" ref="H11" si="36">G11/G$31</f>
        <v>5.2140938536893666E-2</v>
      </c>
      <c r="I11" s="16">
        <v>12658</v>
      </c>
      <c r="J11" s="17">
        <f t="shared" ref="J11" si="37">I11/I$31</f>
        <v>0.12445799124920112</v>
      </c>
      <c r="K11" s="1">
        <v>110</v>
      </c>
      <c r="L11" s="8">
        <f t="shared" ref="L11" si="38">K11/K$31</f>
        <v>1.469802244788883E-2</v>
      </c>
      <c r="M11" s="16">
        <v>2312</v>
      </c>
      <c r="N11" s="17">
        <f t="shared" ref="N11" si="39">M11/M$31</f>
        <v>6.8418560606060608E-2</v>
      </c>
      <c r="O11" s="1">
        <v>4953</v>
      </c>
      <c r="P11" s="8">
        <f t="shared" ref="P11" si="40">O11/O$31</f>
        <v>6.5403406840089787E-2</v>
      </c>
      <c r="Q11" s="16">
        <v>1981</v>
      </c>
      <c r="R11" s="17">
        <f>Q11/Q$31</f>
        <v>0.11998788612961842</v>
      </c>
      <c r="S11" s="1">
        <v>2752</v>
      </c>
      <c r="T11" s="8">
        <f>S11/S$31</f>
        <v>7.2677335868589238E-2</v>
      </c>
      <c r="U11" s="16">
        <v>550</v>
      </c>
      <c r="V11" s="17">
        <f>U11/U$31</f>
        <v>2.6300688599846977E-2</v>
      </c>
      <c r="W11" s="1" t="s">
        <v>14</v>
      </c>
      <c r="X11" s="1" t="s">
        <v>14</v>
      </c>
      <c r="Y11" s="16">
        <v>440</v>
      </c>
      <c r="Z11" s="17">
        <f>Y11/Y$31</f>
        <v>4.2081101759755164E-2</v>
      </c>
      <c r="AA11" s="11">
        <f t="shared" si="0"/>
        <v>28948</v>
      </c>
      <c r="AB11" s="13">
        <f>AA11/AA$31</f>
        <v>7.7510703642317616E-2</v>
      </c>
    </row>
    <row r="12" spans="1:28" s="36" customFormat="1" ht="26.25" x14ac:dyDescent="0.25">
      <c r="A12" s="27">
        <v>10</v>
      </c>
      <c r="B12" s="48" t="s">
        <v>48</v>
      </c>
      <c r="C12" s="41">
        <f>C11/$AA11</f>
        <v>5.7033301091612545E-2</v>
      </c>
      <c r="D12" s="42"/>
      <c r="E12" s="43">
        <f>E11/$AA11</f>
        <v>3.0433881442586706E-2</v>
      </c>
      <c r="F12" s="44"/>
      <c r="G12" s="45">
        <f>G11/$AA11</f>
        <v>2.2799502556307864E-2</v>
      </c>
      <c r="H12" s="42"/>
      <c r="I12" s="43">
        <f>I11/$AA11</f>
        <v>0.43726682326931049</v>
      </c>
      <c r="J12" s="44"/>
      <c r="K12" s="45">
        <f>K11/$AA11</f>
        <v>3.7999170927179773E-3</v>
      </c>
      <c r="L12" s="42"/>
      <c r="M12" s="43">
        <f>M11/$AA11</f>
        <v>7.9867348348763301E-2</v>
      </c>
      <c r="N12" s="44"/>
      <c r="O12" s="45">
        <f>O11/$AA11</f>
        <v>0.17109990327483765</v>
      </c>
      <c r="P12" s="42"/>
      <c r="Q12" s="43">
        <f>Q11/$AA11</f>
        <v>6.8433052369766476E-2</v>
      </c>
      <c r="R12" s="44"/>
      <c r="S12" s="45">
        <f>S11/$AA11</f>
        <v>9.5067016719635203E-2</v>
      </c>
      <c r="T12" s="42"/>
      <c r="U12" s="43">
        <f>U11/$AA11</f>
        <v>1.8999585463589885E-2</v>
      </c>
      <c r="V12" s="44"/>
      <c r="W12" s="1" t="s">
        <v>14</v>
      </c>
      <c r="X12" s="42"/>
      <c r="Y12" s="43">
        <f>Y11/$AA11</f>
        <v>1.5199668370871909E-2</v>
      </c>
      <c r="Z12" s="44"/>
      <c r="AA12" s="50">
        <f t="shared" ref="AA12" si="41">SUM(C12,E12,G12,I12,K12,M12,O12,Q12,S12,U12,W12,Y12)</f>
        <v>1</v>
      </c>
      <c r="AB12" s="37"/>
    </row>
    <row r="13" spans="1:28" x14ac:dyDescent="0.25">
      <c r="A13" s="27">
        <v>11</v>
      </c>
      <c r="B13" s="6" t="s">
        <v>5</v>
      </c>
      <c r="C13" s="2">
        <v>771</v>
      </c>
      <c r="D13" s="8">
        <f>C13/C$31</f>
        <v>2.1225051617343428E-2</v>
      </c>
      <c r="E13" s="16">
        <v>220</v>
      </c>
      <c r="F13" s="17">
        <f t="shared" ref="F13" si="42">E13/E$31</f>
        <v>1.350438892640108E-2</v>
      </c>
      <c r="G13" s="1">
        <v>1101</v>
      </c>
      <c r="H13" s="8">
        <f t="shared" ref="H13" si="43">G13/G$31</f>
        <v>8.698056565018171E-2</v>
      </c>
      <c r="I13" s="16">
        <v>5173</v>
      </c>
      <c r="J13" s="17">
        <f t="shared" ref="J13" si="44">I13/I$31</f>
        <v>5.0862789440047199E-2</v>
      </c>
      <c r="K13" s="1">
        <v>330</v>
      </c>
      <c r="L13" s="8">
        <f t="shared" ref="L13" si="45">K13/K$31</f>
        <v>4.4094067343666492E-2</v>
      </c>
      <c r="M13" s="16">
        <v>1651</v>
      </c>
      <c r="N13" s="17">
        <f t="shared" ref="N13" si="46">M13/M$31</f>
        <v>4.8857717803030304E-2</v>
      </c>
      <c r="O13" s="1">
        <v>7925</v>
      </c>
      <c r="P13" s="8">
        <f t="shared" ref="P13" si="47">O13/O$31</f>
        <v>0.10464809190545359</v>
      </c>
      <c r="Q13" s="16">
        <v>220</v>
      </c>
      <c r="R13" s="17">
        <f t="shared" ref="R13:T13" si="48">Q13/Q$31</f>
        <v>1.3325257419745608E-2</v>
      </c>
      <c r="S13" s="1">
        <v>2532</v>
      </c>
      <c r="T13" s="8">
        <f t="shared" si="48"/>
        <v>6.6867374425606085E-2</v>
      </c>
      <c r="U13" s="16">
        <v>660</v>
      </c>
      <c r="V13" s="17">
        <f t="shared" ref="V13" si="49">U13/U$31</f>
        <v>3.1560826319816375E-2</v>
      </c>
      <c r="W13" s="1" t="s">
        <v>14</v>
      </c>
      <c r="X13" s="1" t="s">
        <v>14</v>
      </c>
      <c r="Y13" s="16">
        <v>550</v>
      </c>
      <c r="Z13" s="17">
        <f t="shared" ref="Z13" si="50">Y13/Y$31</f>
        <v>5.2601377199693954E-2</v>
      </c>
      <c r="AA13" s="11">
        <f t="shared" si="0"/>
        <v>21133</v>
      </c>
      <c r="AB13" s="13">
        <f t="shared" ref="AB13" si="51">AA13/AA$31</f>
        <v>5.6585384139598523E-2</v>
      </c>
    </row>
    <row r="14" spans="1:28" s="36" customFormat="1" ht="26.25" x14ac:dyDescent="0.25">
      <c r="A14" s="27">
        <v>12</v>
      </c>
      <c r="B14" s="48" t="s">
        <v>49</v>
      </c>
      <c r="C14" s="41">
        <f>C13/$AA13</f>
        <v>3.6483225287465101E-2</v>
      </c>
      <c r="D14" s="42"/>
      <c r="E14" s="43">
        <f>E13/$AA13</f>
        <v>1.0410258836890172E-2</v>
      </c>
      <c r="F14" s="44"/>
      <c r="G14" s="45">
        <f>G13/$AA13</f>
        <v>5.2098613542800362E-2</v>
      </c>
      <c r="H14" s="42"/>
      <c r="I14" s="43">
        <f>I13/$AA13</f>
        <v>0.24478304074196755</v>
      </c>
      <c r="J14" s="44"/>
      <c r="K14" s="45">
        <f>K13/$AA13</f>
        <v>1.5615388255335257E-2</v>
      </c>
      <c r="L14" s="42"/>
      <c r="M14" s="43">
        <f>M13/$AA13</f>
        <v>7.8124260635025783E-2</v>
      </c>
      <c r="N14" s="44"/>
      <c r="O14" s="45">
        <f>O13/$AA13</f>
        <v>0.37500591491979368</v>
      </c>
      <c r="P14" s="42"/>
      <c r="Q14" s="43">
        <f>Q13/$AA13</f>
        <v>1.0410258836890172E-2</v>
      </c>
      <c r="R14" s="44"/>
      <c r="S14" s="45">
        <f>S13/$AA13</f>
        <v>0.11981261534093597</v>
      </c>
      <c r="T14" s="42"/>
      <c r="U14" s="43">
        <f>U13/$AA13</f>
        <v>3.1230776510670515E-2</v>
      </c>
      <c r="V14" s="44"/>
      <c r="W14" s="1" t="s">
        <v>14</v>
      </c>
      <c r="X14" s="42"/>
      <c r="Y14" s="43">
        <f>Y13/$AA13</f>
        <v>2.6025647092225431E-2</v>
      </c>
      <c r="Z14" s="44"/>
      <c r="AA14" s="50">
        <f t="shared" ref="AA14" si="52">SUM(C14,E14,G14,I14,K14,M14,O14,Q14,S14,U14,W14,Y14)</f>
        <v>1</v>
      </c>
      <c r="AB14" s="37"/>
    </row>
    <row r="15" spans="1:28" x14ac:dyDescent="0.25">
      <c r="A15" s="27">
        <v>13</v>
      </c>
      <c r="B15" s="6" t="s">
        <v>6</v>
      </c>
      <c r="C15" s="2">
        <v>1101</v>
      </c>
      <c r="D15" s="8">
        <f>C15/C$31</f>
        <v>3.0309704060564348E-2</v>
      </c>
      <c r="E15" s="16" t="s">
        <v>14</v>
      </c>
      <c r="F15" s="16" t="s">
        <v>14</v>
      </c>
      <c r="G15" s="1">
        <v>220</v>
      </c>
      <c r="H15" s="8">
        <f t="shared" ref="H15" si="53">G15/G$31</f>
        <v>1.738031284563122E-2</v>
      </c>
      <c r="I15" s="16">
        <v>7705</v>
      </c>
      <c r="J15" s="16">
        <f t="shared" ref="J15" si="54">I15/I$31</f>
        <v>7.5758320633203868E-2</v>
      </c>
      <c r="K15" s="1" t="s">
        <v>14</v>
      </c>
      <c r="L15" s="1" t="s">
        <v>14</v>
      </c>
      <c r="M15" s="16">
        <v>660</v>
      </c>
      <c r="N15" s="16">
        <f t="shared" ref="N15" si="55">M15/M$31</f>
        <v>1.953125E-2</v>
      </c>
      <c r="O15" s="1">
        <v>1541</v>
      </c>
      <c r="P15" s="8">
        <f t="shared" ref="P15" si="56">O15/O$31</f>
        <v>2.0348606892909019E-2</v>
      </c>
      <c r="Q15" s="16">
        <v>550</v>
      </c>
      <c r="R15" s="16">
        <f t="shared" ref="R15:T15" si="57">Q15/Q$31</f>
        <v>3.3313143549364023E-2</v>
      </c>
      <c r="S15" s="1">
        <v>5504</v>
      </c>
      <c r="T15" s="8">
        <f t="shared" si="57"/>
        <v>0.14535467173717848</v>
      </c>
      <c r="U15" s="16">
        <v>2091</v>
      </c>
      <c r="V15" s="16">
        <f t="shared" ref="V15" si="58">U15/U$31</f>
        <v>9.9990436113236422E-2</v>
      </c>
      <c r="W15" s="1">
        <v>110</v>
      </c>
      <c r="X15" s="8">
        <f t="shared" ref="X15" si="59">W15/W$31</f>
        <v>2.939604489577766E-2</v>
      </c>
      <c r="Y15" s="16">
        <v>220</v>
      </c>
      <c r="Z15" s="16">
        <f t="shared" ref="Z15" si="60">Y15/Y$31</f>
        <v>2.1040550879877582E-2</v>
      </c>
      <c r="AA15" s="11">
        <f t="shared" si="0"/>
        <v>19702</v>
      </c>
      <c r="AB15" s="13">
        <f t="shared" ref="AB15" si="61">AA15/AA$31</f>
        <v>5.2753761336221554E-2</v>
      </c>
    </row>
    <row r="16" spans="1:28" s="36" customFormat="1" ht="26.25" x14ac:dyDescent="0.25">
      <c r="A16" s="27">
        <v>14</v>
      </c>
      <c r="B16" s="48" t="s">
        <v>50</v>
      </c>
      <c r="C16" s="41">
        <f>C15/$AA15</f>
        <v>5.5882651507461169E-2</v>
      </c>
      <c r="D16" s="42"/>
      <c r="E16" s="16" t="s">
        <v>14</v>
      </c>
      <c r="F16" s="44"/>
      <c r="G16" s="45">
        <f>G15/$AA15</f>
        <v>1.1166379047812406E-2</v>
      </c>
      <c r="H16" s="42"/>
      <c r="I16" s="43">
        <f>I15/$AA15</f>
        <v>0.39107704801542992</v>
      </c>
      <c r="J16" s="44"/>
      <c r="K16" s="1" t="s">
        <v>14</v>
      </c>
      <c r="L16" s="42"/>
      <c r="M16" s="43">
        <f>M15/$AA15</f>
        <v>3.3499137143437212E-2</v>
      </c>
      <c r="N16" s="44"/>
      <c r="O16" s="45">
        <f>O15/$AA15</f>
        <v>7.8215409603085984E-2</v>
      </c>
      <c r="P16" s="42"/>
      <c r="Q16" s="43">
        <f>Q15/$AA15</f>
        <v>2.7915947619531013E-2</v>
      </c>
      <c r="R16" s="44"/>
      <c r="S16" s="45">
        <f>S15/$AA15</f>
        <v>0.27936250126890672</v>
      </c>
      <c r="T16" s="42"/>
      <c r="U16" s="43">
        <f>U15/$AA15</f>
        <v>0.10613135722261699</v>
      </c>
      <c r="V16" s="44"/>
      <c r="W16" s="45">
        <f>W15/$AA15</f>
        <v>5.5831895239062028E-3</v>
      </c>
      <c r="X16" s="42"/>
      <c r="Y16" s="43">
        <f>Y15/$AA15</f>
        <v>1.1166379047812406E-2</v>
      </c>
      <c r="Z16" s="44"/>
      <c r="AA16" s="50">
        <f t="shared" ref="AA16" si="62">SUM(C16,E16,G16,I16,K16,M16,O16,Q16,S16,U16,W16,Y16)</f>
        <v>1</v>
      </c>
      <c r="AB16" s="37"/>
    </row>
    <row r="17" spans="1:28" x14ac:dyDescent="0.25">
      <c r="A17" s="27">
        <v>15</v>
      </c>
      <c r="B17" s="6" t="s">
        <v>7</v>
      </c>
      <c r="C17" s="2">
        <v>1321</v>
      </c>
      <c r="D17" s="8">
        <f>C17/C$31</f>
        <v>3.636613902271163E-2</v>
      </c>
      <c r="E17" s="16" t="s">
        <v>14</v>
      </c>
      <c r="F17" s="16" t="s">
        <v>14</v>
      </c>
      <c r="G17" s="1">
        <v>330</v>
      </c>
      <c r="H17" s="8">
        <f t="shared" ref="H17" si="63">G17/G$31</f>
        <v>2.6070469268446833E-2</v>
      </c>
      <c r="I17" s="16">
        <v>3192</v>
      </c>
      <c r="J17" s="16">
        <f t="shared" ref="J17" si="64">I17/I$31</f>
        <v>3.1384887665306525E-2</v>
      </c>
      <c r="K17" s="1">
        <v>110</v>
      </c>
      <c r="L17" s="8">
        <f t="shared" ref="L17" si="65">K17/K$31</f>
        <v>1.469802244788883E-2</v>
      </c>
      <c r="M17" s="16">
        <v>1211</v>
      </c>
      <c r="N17" s="16">
        <f t="shared" ref="N17" si="66">M17/M$31</f>
        <v>3.5836884469696968E-2</v>
      </c>
      <c r="O17" s="1">
        <v>1321</v>
      </c>
      <c r="P17" s="8">
        <f t="shared" ref="P17" si="67">O17/O$31</f>
        <v>1.744354945200053E-2</v>
      </c>
      <c r="Q17" s="16">
        <v>440</v>
      </c>
      <c r="R17" s="16">
        <f t="shared" ref="R17:T17" si="68">Q17/Q$31</f>
        <v>2.6650514839491216E-2</v>
      </c>
      <c r="S17" s="1">
        <v>1871</v>
      </c>
      <c r="T17" s="8">
        <f t="shared" si="68"/>
        <v>4.9411081181006705E-2</v>
      </c>
      <c r="U17" s="16">
        <v>771</v>
      </c>
      <c r="V17" s="16">
        <f t="shared" ref="V17" si="69">U17/U$31</f>
        <v>3.6868783473603672E-2</v>
      </c>
      <c r="W17" s="1" t="s">
        <v>14</v>
      </c>
      <c r="X17" s="1" t="s">
        <v>14</v>
      </c>
      <c r="Y17" s="16">
        <v>440</v>
      </c>
      <c r="Z17" s="16">
        <f t="shared" ref="Z17" si="70">Y17/Y$31</f>
        <v>4.2081101759755164E-2</v>
      </c>
      <c r="AA17" s="11">
        <f t="shared" si="0"/>
        <v>11007</v>
      </c>
      <c r="AB17" s="13">
        <f t="shared" ref="AB17" si="71">AA17/AA$31</f>
        <v>2.9472167852390145E-2</v>
      </c>
    </row>
    <row r="18" spans="1:28" s="36" customFormat="1" ht="26.25" x14ac:dyDescent="0.25">
      <c r="A18" s="27">
        <v>16</v>
      </c>
      <c r="B18" s="48" t="s">
        <v>51</v>
      </c>
      <c r="C18" s="41">
        <f>C17/$AA17</f>
        <v>0.12001453620423366</v>
      </c>
      <c r="D18" s="42"/>
      <c r="E18" s="16" t="s">
        <v>14</v>
      </c>
      <c r="F18" s="44"/>
      <c r="G18" s="45">
        <f>G17/$AA17</f>
        <v>2.9980921231943309E-2</v>
      </c>
      <c r="H18" s="42"/>
      <c r="I18" s="43">
        <f>I17/$AA17</f>
        <v>0.2899972744617062</v>
      </c>
      <c r="J18" s="44"/>
      <c r="K18" s="45">
        <f>K17/$AA17</f>
        <v>9.9936404106477691E-3</v>
      </c>
      <c r="L18" s="42"/>
      <c r="M18" s="43">
        <f>M17/$AA17</f>
        <v>0.1100208957935859</v>
      </c>
      <c r="N18" s="44"/>
      <c r="O18" s="45">
        <f>O17/$AA17</f>
        <v>0.12001453620423366</v>
      </c>
      <c r="P18" s="42"/>
      <c r="Q18" s="43">
        <f>Q17/$AA17</f>
        <v>3.9974561642591076E-2</v>
      </c>
      <c r="R18" s="44"/>
      <c r="S18" s="45">
        <f>S17/$AA17</f>
        <v>0.16998273825747251</v>
      </c>
      <c r="T18" s="42"/>
      <c r="U18" s="43">
        <f>U17/$AA17</f>
        <v>7.0046334150994816E-2</v>
      </c>
      <c r="V18" s="44"/>
      <c r="W18" s="1" t="s">
        <v>14</v>
      </c>
      <c r="X18" s="42"/>
      <c r="Y18" s="43">
        <f>Y17/$AA17</f>
        <v>3.9974561642591076E-2</v>
      </c>
      <c r="Z18" s="44"/>
      <c r="AA18" s="50">
        <f t="shared" ref="AA18" si="72">SUM(C18,E18,G18,I18,K18,M18,O18,Q18,S18,U18,W18,Y18)</f>
        <v>0.99999999999999989</v>
      </c>
      <c r="AB18" s="37"/>
    </row>
    <row r="19" spans="1:28" x14ac:dyDescent="0.25">
      <c r="A19" s="27">
        <v>17</v>
      </c>
      <c r="B19" s="6" t="s">
        <v>8</v>
      </c>
      <c r="C19" s="2" t="s">
        <v>14</v>
      </c>
      <c r="D19" s="7" t="s">
        <v>14</v>
      </c>
      <c r="E19" s="16" t="s">
        <v>14</v>
      </c>
      <c r="F19" s="16" t="s">
        <v>14</v>
      </c>
      <c r="G19" s="1" t="s">
        <v>14</v>
      </c>
      <c r="H19" s="1" t="s">
        <v>14</v>
      </c>
      <c r="I19" s="16">
        <v>8806</v>
      </c>
      <c r="J19" s="16">
        <f t="shared" ref="J19" si="73">I19/I$31</f>
        <v>8.6583747111744755E-2</v>
      </c>
      <c r="K19" s="1" t="s">
        <v>14</v>
      </c>
      <c r="L19" s="1" t="s">
        <v>14</v>
      </c>
      <c r="M19" s="16" t="s">
        <v>14</v>
      </c>
      <c r="N19" s="16" t="s">
        <v>14</v>
      </c>
      <c r="O19" s="1" t="s">
        <v>14</v>
      </c>
      <c r="P19" s="1" t="s">
        <v>14</v>
      </c>
      <c r="Q19" s="16">
        <v>110</v>
      </c>
      <c r="R19" s="16">
        <f t="shared" ref="R19" si="74">Q19/Q$31</f>
        <v>6.6626287098728041E-3</v>
      </c>
      <c r="S19" s="1" t="s">
        <v>14</v>
      </c>
      <c r="T19" s="1" t="s">
        <v>14</v>
      </c>
      <c r="U19" s="16" t="s">
        <v>14</v>
      </c>
      <c r="V19" s="16" t="s">
        <v>14</v>
      </c>
      <c r="W19" s="1" t="s">
        <v>14</v>
      </c>
      <c r="X19" s="1" t="s">
        <v>14</v>
      </c>
      <c r="Y19" s="16">
        <v>110</v>
      </c>
      <c r="Z19" s="16">
        <f t="shared" ref="Z19" si="75">Y19/Y$31</f>
        <v>1.0520275439938791E-2</v>
      </c>
      <c r="AA19" s="11">
        <f t="shared" si="0"/>
        <v>9026</v>
      </c>
      <c r="AB19" s="13">
        <f t="shared" ref="AB19" si="76">AA19/AA$31</f>
        <v>2.4167873810817975E-2</v>
      </c>
    </row>
    <row r="20" spans="1:28" s="36" customFormat="1" ht="26.25" x14ac:dyDescent="0.25">
      <c r="A20" s="27">
        <v>18</v>
      </c>
      <c r="B20" s="48" t="s">
        <v>52</v>
      </c>
      <c r="C20" s="2" t="s">
        <v>14</v>
      </c>
      <c r="D20" s="42"/>
      <c r="E20" s="16" t="s">
        <v>14</v>
      </c>
      <c r="F20" s="44"/>
      <c r="G20" s="1" t="s">
        <v>14</v>
      </c>
      <c r="H20" s="42"/>
      <c r="I20" s="43">
        <f>I19/$AA19</f>
        <v>0.97562596942167068</v>
      </c>
      <c r="J20" s="44"/>
      <c r="K20" s="1" t="s">
        <v>14</v>
      </c>
      <c r="L20" s="42"/>
      <c r="M20" s="16" t="s">
        <v>14</v>
      </c>
      <c r="N20" s="44"/>
      <c r="O20" s="1" t="s">
        <v>14</v>
      </c>
      <c r="P20" s="42"/>
      <c r="Q20" s="43">
        <f>Q19/$AA19</f>
        <v>1.2187015289164636E-2</v>
      </c>
      <c r="R20" s="44"/>
      <c r="S20" s="1" t="s">
        <v>14</v>
      </c>
      <c r="T20" s="42"/>
      <c r="U20" s="16" t="s">
        <v>14</v>
      </c>
      <c r="V20" s="44"/>
      <c r="W20" s="1" t="s">
        <v>14</v>
      </c>
      <c r="X20" s="42"/>
      <c r="Y20" s="43">
        <f>Y19/$AA19</f>
        <v>1.2187015289164636E-2</v>
      </c>
      <c r="Z20" s="44"/>
      <c r="AA20" s="50">
        <f t="shared" ref="AA20" si="77">SUM(C20,E20,G20,I20,K20,M20,O20,Q20,S20,U20,W20,Y20)</f>
        <v>1</v>
      </c>
      <c r="AB20" s="37"/>
    </row>
    <row r="21" spans="1:28" x14ac:dyDescent="0.25">
      <c r="A21" s="27">
        <v>19</v>
      </c>
      <c r="B21" s="6" t="s">
        <v>59</v>
      </c>
      <c r="C21" s="2">
        <v>440</v>
      </c>
      <c r="D21" s="8">
        <f>C21/C$31</f>
        <v>1.2112869924294563E-2</v>
      </c>
      <c r="E21" s="16" t="s">
        <v>14</v>
      </c>
      <c r="F21" s="16" t="s">
        <v>14</v>
      </c>
      <c r="G21" s="1" t="s">
        <v>14</v>
      </c>
      <c r="H21" s="1" t="s">
        <v>14</v>
      </c>
      <c r="I21" s="16">
        <v>3522</v>
      </c>
      <c r="J21" s="16">
        <f t="shared" ref="J21" si="78">I21/I$31</f>
        <v>3.462956590138145E-2</v>
      </c>
      <c r="K21" s="1">
        <v>550</v>
      </c>
      <c r="L21" s="8">
        <f t="shared" ref="L21" si="79">K21/K$31</f>
        <v>7.3490112239444141E-2</v>
      </c>
      <c r="M21" s="16">
        <v>220</v>
      </c>
      <c r="N21" s="16">
        <f t="shared" ref="N21" si="80">M21/M$31</f>
        <v>6.510416666666667E-3</v>
      </c>
      <c r="O21" s="1">
        <v>2752</v>
      </c>
      <c r="P21" s="8">
        <f t="shared" ref="P21" si="81">O21/O$31</f>
        <v>3.6339627624455299E-2</v>
      </c>
      <c r="Q21" s="16" t="s">
        <v>14</v>
      </c>
      <c r="R21" s="16" t="s">
        <v>14</v>
      </c>
      <c r="S21" s="1">
        <v>330</v>
      </c>
      <c r="T21" s="8">
        <f>S21/S$31</f>
        <v>8.7149421644747271E-3</v>
      </c>
      <c r="U21" s="16">
        <v>440</v>
      </c>
      <c r="V21" s="16">
        <f>U21/U$31</f>
        <v>2.1040550879877582E-2</v>
      </c>
      <c r="W21" s="1" t="s">
        <v>14</v>
      </c>
      <c r="X21" s="1" t="s">
        <v>14</v>
      </c>
      <c r="Y21" s="16" t="s">
        <v>14</v>
      </c>
      <c r="Z21" s="16" t="s">
        <v>14</v>
      </c>
      <c r="AA21" s="11">
        <f t="shared" si="0"/>
        <v>8254</v>
      </c>
      <c r="AB21" s="13">
        <f>AA21/AA$31</f>
        <v>2.2100778909205802E-2</v>
      </c>
    </row>
    <row r="22" spans="1:28" s="36" customFormat="1" ht="26.25" x14ac:dyDescent="0.25">
      <c r="A22" s="27">
        <v>20</v>
      </c>
      <c r="B22" s="48" t="s">
        <v>60</v>
      </c>
      <c r="C22" s="41">
        <f>C21/$AA21</f>
        <v>5.3307487278895081E-2</v>
      </c>
      <c r="D22" s="42"/>
      <c r="E22" s="16" t="s">
        <v>14</v>
      </c>
      <c r="F22" s="44"/>
      <c r="G22" s="1" t="s">
        <v>14</v>
      </c>
      <c r="H22" s="42"/>
      <c r="I22" s="43">
        <f>I21/$AA21</f>
        <v>0.42670220499151928</v>
      </c>
      <c r="J22" s="44"/>
      <c r="K22" s="45">
        <f>K21/$AA21</f>
        <v>6.6634359098618853E-2</v>
      </c>
      <c r="L22" s="42"/>
      <c r="M22" s="43">
        <f>M21/$AA21</f>
        <v>2.6653743639447541E-2</v>
      </c>
      <c r="N22" s="44"/>
      <c r="O22" s="45">
        <f>O21/$AA21</f>
        <v>0.33341410225345286</v>
      </c>
      <c r="P22" s="42"/>
      <c r="Q22" s="16" t="s">
        <v>14</v>
      </c>
      <c r="R22" s="44"/>
      <c r="S22" s="45">
        <f>S21/$AA21</f>
        <v>3.9980615459171309E-2</v>
      </c>
      <c r="T22" s="42"/>
      <c r="U22" s="43">
        <f>U21/$AA21</f>
        <v>5.3307487278895081E-2</v>
      </c>
      <c r="V22" s="44"/>
      <c r="W22" s="1" t="s">
        <v>14</v>
      </c>
      <c r="X22" s="42"/>
      <c r="Y22" s="16" t="s">
        <v>14</v>
      </c>
      <c r="Z22" s="44"/>
      <c r="AA22" s="50">
        <f t="shared" ref="AA22" si="82">SUM(C22,E22,G22,I22,K22,M22,O22,Q22,S22,U22,W22,Y22)</f>
        <v>0.99999999999999989</v>
      </c>
      <c r="AB22" s="37"/>
    </row>
    <row r="23" spans="1:28" x14ac:dyDescent="0.25">
      <c r="A23" s="27">
        <v>21</v>
      </c>
      <c r="B23" s="6" t="s">
        <v>9</v>
      </c>
      <c r="C23" s="2">
        <v>110</v>
      </c>
      <c r="D23" s="8">
        <f>C23/C$31</f>
        <v>3.0282174810736407E-3</v>
      </c>
      <c r="E23" s="16">
        <v>110</v>
      </c>
      <c r="F23" s="17">
        <f t="shared" ref="F23" si="83">E23/E$31</f>
        <v>6.75219446320054E-3</v>
      </c>
      <c r="G23" s="1">
        <v>110</v>
      </c>
      <c r="H23" s="8">
        <f t="shared" ref="H23" si="84">G23/G$31</f>
        <v>8.6901564228156099E-3</v>
      </c>
      <c r="I23" s="16">
        <v>550</v>
      </c>
      <c r="J23" s="17">
        <f t="shared" ref="J23" si="85">I23/I$31</f>
        <v>5.407797060124871E-3</v>
      </c>
      <c r="K23" s="1">
        <v>110</v>
      </c>
      <c r="L23" s="8">
        <f t="shared" ref="L23" si="86">K23/K$31</f>
        <v>1.469802244788883E-2</v>
      </c>
      <c r="M23" s="16">
        <v>220</v>
      </c>
      <c r="N23" s="17">
        <f t="shared" ref="N23" si="87">M23/M$31</f>
        <v>6.510416666666667E-3</v>
      </c>
      <c r="O23" s="1">
        <v>330</v>
      </c>
      <c r="P23" s="8">
        <f t="shared" ref="P23" si="88">O23/O$31</f>
        <v>4.3575861613627358E-3</v>
      </c>
      <c r="Q23" s="16">
        <v>881</v>
      </c>
      <c r="R23" s="17">
        <f t="shared" ref="R23:T23" si="89">Q23/Q$31</f>
        <v>5.3361599030890369E-2</v>
      </c>
      <c r="S23" s="1">
        <v>330</v>
      </c>
      <c r="T23" s="8">
        <f t="shared" si="89"/>
        <v>8.7149421644747271E-3</v>
      </c>
      <c r="U23" s="16">
        <v>330</v>
      </c>
      <c r="V23" s="17">
        <f t="shared" ref="V23" si="90">U23/U$31</f>
        <v>1.5780413159908187E-2</v>
      </c>
      <c r="W23" s="1">
        <v>440</v>
      </c>
      <c r="X23" s="8">
        <f t="shared" ref="X23" si="91">W23/W$31</f>
        <v>0.11758417958311064</v>
      </c>
      <c r="Y23" s="16">
        <v>1101</v>
      </c>
      <c r="Z23" s="17">
        <f t="shared" ref="Z23" si="92">Y23/Y$31</f>
        <v>0.10529839326702371</v>
      </c>
      <c r="AA23" s="11">
        <f t="shared" si="0"/>
        <v>4622</v>
      </c>
      <c r="AB23" s="13">
        <f t="shared" ref="AB23" si="93">AA23/AA$31</f>
        <v>1.2375793568978583E-2</v>
      </c>
    </row>
    <row r="24" spans="1:28" s="36" customFormat="1" ht="26.25" x14ac:dyDescent="0.25">
      <c r="A24" s="27">
        <v>22</v>
      </c>
      <c r="B24" s="48" t="s">
        <v>53</v>
      </c>
      <c r="C24" s="41">
        <f>C23/$AA23</f>
        <v>2.3799221116399826E-2</v>
      </c>
      <c r="D24" s="42"/>
      <c r="E24" s="43">
        <f>E23/$AA23</f>
        <v>2.3799221116399826E-2</v>
      </c>
      <c r="F24" s="44"/>
      <c r="G24" s="45">
        <f>G23/$AA23</f>
        <v>2.3799221116399826E-2</v>
      </c>
      <c r="H24" s="42"/>
      <c r="I24" s="43">
        <f>I23/$AA23</f>
        <v>0.11899610558199913</v>
      </c>
      <c r="J24" s="44"/>
      <c r="K24" s="45">
        <f>K23/$AA23</f>
        <v>2.3799221116399826E-2</v>
      </c>
      <c r="L24" s="42"/>
      <c r="M24" s="43">
        <f>M23/$AA23</f>
        <v>4.7598442232799652E-2</v>
      </c>
      <c r="N24" s="44"/>
      <c r="O24" s="45">
        <f>O23/$AA23</f>
        <v>7.1397663349199475E-2</v>
      </c>
      <c r="P24" s="42"/>
      <c r="Q24" s="43">
        <f>Q23/$AA23</f>
        <v>0.19061012548680226</v>
      </c>
      <c r="R24" s="44"/>
      <c r="S24" s="45">
        <f>S23/$AA23</f>
        <v>7.1397663349199475E-2</v>
      </c>
      <c r="T24" s="42"/>
      <c r="U24" s="43">
        <f>U23/$AA23</f>
        <v>7.1397663349199475E-2</v>
      </c>
      <c r="V24" s="44"/>
      <c r="W24" s="45">
        <f>W23/$AA23</f>
        <v>9.5196884465599305E-2</v>
      </c>
      <c r="X24" s="42"/>
      <c r="Y24" s="43">
        <f>Y23/$AA23</f>
        <v>0.23820856771960192</v>
      </c>
      <c r="Z24" s="44"/>
      <c r="AA24" s="50">
        <f t="shared" ref="AA24" si="94">SUM(C24,E24,G24,I24,K24,M24,O24,Q24,S24,U24,W24,Y24)</f>
        <v>1</v>
      </c>
      <c r="AB24" s="37"/>
    </row>
    <row r="25" spans="1:28" x14ac:dyDescent="0.25">
      <c r="A25" s="27">
        <v>23</v>
      </c>
      <c r="B25" s="6" t="s">
        <v>10</v>
      </c>
      <c r="C25" s="2">
        <v>881</v>
      </c>
      <c r="D25" s="8">
        <f>C25/C$31</f>
        <v>2.4253269098417067E-2</v>
      </c>
      <c r="E25" s="16">
        <v>110</v>
      </c>
      <c r="F25" s="17">
        <f t="shared" ref="F25" si="95">E25/E$31</f>
        <v>6.75219446320054E-3</v>
      </c>
      <c r="G25" s="1" t="s">
        <v>14</v>
      </c>
      <c r="H25" s="1" t="s">
        <v>14</v>
      </c>
      <c r="I25" s="16">
        <v>1431</v>
      </c>
      <c r="J25" s="17">
        <f t="shared" ref="J25" si="96">I25/I$31</f>
        <v>1.4070104714615801E-2</v>
      </c>
      <c r="K25" s="1">
        <v>220</v>
      </c>
      <c r="L25" s="8">
        <f t="shared" ref="L25" si="97">K25/K$31</f>
        <v>2.939604489577766E-2</v>
      </c>
      <c r="M25" s="16">
        <v>110</v>
      </c>
      <c r="N25" s="17">
        <f t="shared" ref="N25" si="98">M25/M$31</f>
        <v>3.2552083333333335E-3</v>
      </c>
      <c r="O25" s="1">
        <v>660</v>
      </c>
      <c r="P25" s="8">
        <f t="shared" ref="P25" si="99">O25/O$31</f>
        <v>8.7151723227254715E-3</v>
      </c>
      <c r="Q25" s="16">
        <v>220</v>
      </c>
      <c r="R25" s="17">
        <f t="shared" ref="R25:T25" si="100">Q25/Q$31</f>
        <v>1.3325257419745608E-2</v>
      </c>
      <c r="S25" s="1">
        <v>110</v>
      </c>
      <c r="T25" s="8">
        <f t="shared" si="100"/>
        <v>2.9049807214915754E-3</v>
      </c>
      <c r="U25" s="16">
        <v>330</v>
      </c>
      <c r="V25" s="17">
        <f t="shared" ref="V25" si="101">U25/U$31</f>
        <v>1.5780413159908187E-2</v>
      </c>
      <c r="W25" s="1">
        <v>220</v>
      </c>
      <c r="X25" s="8">
        <f t="shared" ref="X25" si="102">W25/W$31</f>
        <v>5.879208979155532E-2</v>
      </c>
      <c r="Y25" s="16">
        <v>220</v>
      </c>
      <c r="Z25" s="17">
        <f t="shared" ref="Z25" si="103">Y25/Y$31</f>
        <v>2.1040550879877582E-2</v>
      </c>
      <c r="AA25" s="11">
        <f t="shared" si="0"/>
        <v>4512</v>
      </c>
      <c r="AB25" s="13">
        <f t="shared" ref="AB25" si="104">AA25/AA$31</f>
        <v>1.2081259321339542E-2</v>
      </c>
    </row>
    <row r="26" spans="1:28" s="36" customFormat="1" ht="26.25" x14ac:dyDescent="0.25">
      <c r="A26" s="27">
        <v>24</v>
      </c>
      <c r="B26" s="48" t="s">
        <v>54</v>
      </c>
      <c r="C26" s="41">
        <f>C25/$AA25</f>
        <v>0.19525709219858156</v>
      </c>
      <c r="D26" s="42"/>
      <c r="E26" s="43">
        <f>E25/$AA25</f>
        <v>2.4379432624113476E-2</v>
      </c>
      <c r="F26" s="44"/>
      <c r="G26" s="1" t="s">
        <v>14</v>
      </c>
      <c r="H26" s="42"/>
      <c r="I26" s="43">
        <f>I25/$AA25</f>
        <v>0.31715425531914893</v>
      </c>
      <c r="J26" s="44"/>
      <c r="K26" s="45">
        <f>K25/$AA25</f>
        <v>4.8758865248226951E-2</v>
      </c>
      <c r="L26" s="42"/>
      <c r="M26" s="43">
        <f>M25/$AA25</f>
        <v>2.4379432624113476E-2</v>
      </c>
      <c r="N26" s="44"/>
      <c r="O26" s="45">
        <f>O25/$AA25</f>
        <v>0.14627659574468085</v>
      </c>
      <c r="P26" s="42"/>
      <c r="Q26" s="43">
        <f>Q25/$AA25</f>
        <v>4.8758865248226951E-2</v>
      </c>
      <c r="R26" s="44"/>
      <c r="S26" s="45">
        <f>S25/$AA25</f>
        <v>2.4379432624113476E-2</v>
      </c>
      <c r="T26" s="42"/>
      <c r="U26" s="43">
        <f>U25/$AA25</f>
        <v>7.3138297872340427E-2</v>
      </c>
      <c r="V26" s="44"/>
      <c r="W26" s="45">
        <f>W25/$AA25</f>
        <v>4.8758865248226951E-2</v>
      </c>
      <c r="X26" s="42"/>
      <c r="Y26" s="43">
        <f>Y25/$AA25</f>
        <v>4.8758865248226951E-2</v>
      </c>
      <c r="Z26" s="44"/>
      <c r="AA26" s="50">
        <f t="shared" ref="AA26" si="105">SUM(C26,E26,G26,I26,K26,M26,O26,Q26,S26,U26,W26,Y26)</f>
        <v>0.99999999999999978</v>
      </c>
      <c r="AB26" s="37"/>
    </row>
    <row r="27" spans="1:28" x14ac:dyDescent="0.25">
      <c r="A27" s="27">
        <v>25</v>
      </c>
      <c r="B27" s="6" t="s">
        <v>11</v>
      </c>
      <c r="C27" s="2">
        <v>220</v>
      </c>
      <c r="D27" s="8">
        <f>C27/C$31</f>
        <v>6.0564349621472814E-3</v>
      </c>
      <c r="E27" s="16" t="s">
        <v>14</v>
      </c>
      <c r="F27" s="16" t="s">
        <v>14</v>
      </c>
      <c r="G27" s="1" t="s">
        <v>14</v>
      </c>
      <c r="H27" s="1" t="s">
        <v>14</v>
      </c>
      <c r="I27" s="16">
        <v>220</v>
      </c>
      <c r="J27" s="16">
        <f t="shared" ref="J27" si="106">I27/I$31</f>
        <v>2.1631188240499484E-3</v>
      </c>
      <c r="K27" s="1" t="s">
        <v>14</v>
      </c>
      <c r="L27" s="1" t="s">
        <v>14</v>
      </c>
      <c r="M27" s="16">
        <v>220</v>
      </c>
      <c r="N27" s="16">
        <f t="shared" ref="N27" si="107">M27/M$31</f>
        <v>6.510416666666667E-3</v>
      </c>
      <c r="O27" s="1">
        <v>440</v>
      </c>
      <c r="P27" s="8">
        <f t="shared" ref="P27" si="108">O27/O$31</f>
        <v>5.8101148818169813E-3</v>
      </c>
      <c r="Q27" s="16">
        <v>330</v>
      </c>
      <c r="R27" s="16">
        <f>Q27/Q$31</f>
        <v>1.9987886129618413E-2</v>
      </c>
      <c r="S27" s="1">
        <v>440</v>
      </c>
      <c r="T27" s="8">
        <f>S27/S$31</f>
        <v>1.1619922885966302E-2</v>
      </c>
      <c r="U27" s="16">
        <v>330</v>
      </c>
      <c r="V27" s="16">
        <f>U27/U$31</f>
        <v>1.5780413159908187E-2</v>
      </c>
      <c r="W27" s="1" t="s">
        <v>14</v>
      </c>
      <c r="X27" s="1" t="s">
        <v>14</v>
      </c>
      <c r="Y27" s="16">
        <v>330</v>
      </c>
      <c r="Z27" s="16">
        <f>Y27/Y$31</f>
        <v>3.1560826319816375E-2</v>
      </c>
      <c r="AA27" s="11">
        <f t="shared" si="0"/>
        <v>2530</v>
      </c>
      <c r="AB27" s="13">
        <f>AA27/AA$31</f>
        <v>6.7742876956979258E-3</v>
      </c>
    </row>
    <row r="28" spans="1:28" s="36" customFormat="1" ht="26.25" x14ac:dyDescent="0.25">
      <c r="A28" s="27">
        <v>26</v>
      </c>
      <c r="B28" s="48" t="s">
        <v>55</v>
      </c>
      <c r="C28" s="41">
        <f>C27/$AA27</f>
        <v>8.6956521739130432E-2</v>
      </c>
      <c r="D28" s="42"/>
      <c r="E28" s="16" t="s">
        <v>14</v>
      </c>
      <c r="F28" s="44"/>
      <c r="G28" s="1" t="s">
        <v>14</v>
      </c>
      <c r="H28" s="42"/>
      <c r="I28" s="43">
        <f>I27/$AA27</f>
        <v>8.6956521739130432E-2</v>
      </c>
      <c r="J28" s="44"/>
      <c r="K28" s="1" t="s">
        <v>14</v>
      </c>
      <c r="L28" s="42"/>
      <c r="M28" s="43">
        <f>M27/$AA27</f>
        <v>8.6956521739130432E-2</v>
      </c>
      <c r="N28" s="44"/>
      <c r="O28" s="45">
        <f>O27/$AA27</f>
        <v>0.17391304347826086</v>
      </c>
      <c r="P28" s="42"/>
      <c r="Q28" s="43">
        <f>Q27/$AA27</f>
        <v>0.13043478260869565</v>
      </c>
      <c r="R28" s="44"/>
      <c r="S28" s="45">
        <f>S27/$AA27</f>
        <v>0.17391304347826086</v>
      </c>
      <c r="T28" s="42"/>
      <c r="U28" s="43">
        <f>U27/$AA27</f>
        <v>0.13043478260869565</v>
      </c>
      <c r="V28" s="44"/>
      <c r="W28" s="1" t="s">
        <v>14</v>
      </c>
      <c r="X28" s="42"/>
      <c r="Y28" s="43">
        <f>Y27/$AA27</f>
        <v>0.13043478260869565</v>
      </c>
      <c r="Z28" s="44"/>
      <c r="AA28" s="50">
        <f t="shared" ref="AA28" si="109">SUM(C28,E28,G28,I28,K28,M28,O28,Q28,S28,U28,W28,Y28)</f>
        <v>1</v>
      </c>
      <c r="AB28" s="38"/>
    </row>
    <row r="29" spans="1:28" x14ac:dyDescent="0.25">
      <c r="A29" s="27">
        <v>27</v>
      </c>
      <c r="B29" s="6" t="s">
        <v>12</v>
      </c>
      <c r="C29" s="2">
        <v>220</v>
      </c>
      <c r="D29" s="8">
        <f>C29/C$31</f>
        <v>6.0564349621472814E-3</v>
      </c>
      <c r="E29" s="16" t="s">
        <v>14</v>
      </c>
      <c r="F29" s="16" t="s">
        <v>14</v>
      </c>
      <c r="G29" s="1">
        <v>330</v>
      </c>
      <c r="H29" s="8">
        <f t="shared" ref="H29" si="110">G29/G$31</f>
        <v>2.6070469268446833E-2</v>
      </c>
      <c r="I29" s="16">
        <v>440</v>
      </c>
      <c r="J29" s="16">
        <f t="shared" ref="J29" si="111">I29/I$31</f>
        <v>4.3262376480998968E-3</v>
      </c>
      <c r="K29" s="1">
        <v>220</v>
      </c>
      <c r="L29" s="8">
        <f t="shared" ref="L29" si="112">K29/K$31</f>
        <v>2.939604489577766E-2</v>
      </c>
      <c r="M29" s="16">
        <v>220</v>
      </c>
      <c r="N29" s="16">
        <f t="shared" ref="N29" si="113">M29/M$31</f>
        <v>6.510416666666667E-3</v>
      </c>
      <c r="O29" s="1" t="s">
        <v>14</v>
      </c>
      <c r="P29" s="1" t="s">
        <v>14</v>
      </c>
      <c r="Q29" s="16" t="s">
        <v>14</v>
      </c>
      <c r="R29" s="16" t="s">
        <v>14</v>
      </c>
      <c r="S29" s="1">
        <v>220</v>
      </c>
      <c r="T29" s="8">
        <f t="shared" ref="T29" si="114">S29/S$31</f>
        <v>5.8099614429831508E-3</v>
      </c>
      <c r="U29" s="16">
        <v>330</v>
      </c>
      <c r="V29" s="16">
        <f t="shared" ref="V29" si="115">U29/U$31</f>
        <v>1.5780413159908187E-2</v>
      </c>
      <c r="W29" s="1" t="s">
        <v>14</v>
      </c>
      <c r="X29" s="1" t="s">
        <v>14</v>
      </c>
      <c r="Y29" s="16">
        <v>330</v>
      </c>
      <c r="Z29" s="16">
        <f t="shared" ref="Z29" si="116">Y29/Y$31</f>
        <v>3.1560826319816375E-2</v>
      </c>
      <c r="AA29" s="11">
        <f t="shared" si="0"/>
        <v>2310</v>
      </c>
      <c r="AB29" s="13">
        <f>AA29/AA$31</f>
        <v>6.1852192004198453E-3</v>
      </c>
    </row>
    <row r="30" spans="1:28" s="36" customFormat="1" ht="27" thickBot="1" x14ac:dyDescent="0.3">
      <c r="A30" s="27">
        <v>28</v>
      </c>
      <c r="B30" s="48" t="s">
        <v>56</v>
      </c>
      <c r="C30" s="41">
        <f>C29/$AA29</f>
        <v>9.5238095238095233E-2</v>
      </c>
      <c r="D30" s="42"/>
      <c r="E30" s="16" t="s">
        <v>14</v>
      </c>
      <c r="F30" s="44"/>
      <c r="G30" s="45">
        <f>G29/$AA29</f>
        <v>0.14285714285714285</v>
      </c>
      <c r="H30" s="42"/>
      <c r="I30" s="43">
        <f>I29/$AA29</f>
        <v>0.19047619047619047</v>
      </c>
      <c r="J30" s="44"/>
      <c r="K30" s="45">
        <f>K29/$AA29</f>
        <v>9.5238095238095233E-2</v>
      </c>
      <c r="L30" s="42"/>
      <c r="M30" s="43">
        <f>M29/$AA29</f>
        <v>9.5238095238095233E-2</v>
      </c>
      <c r="N30" s="44"/>
      <c r="O30" s="1" t="s">
        <v>14</v>
      </c>
      <c r="P30" s="42"/>
      <c r="Q30" s="16" t="s">
        <v>14</v>
      </c>
      <c r="R30" s="44"/>
      <c r="S30" s="45">
        <f>S29/$AA29</f>
        <v>9.5238095238095233E-2</v>
      </c>
      <c r="T30" s="42"/>
      <c r="U30" s="43">
        <f>U29/$AA29</f>
        <v>0.14285714285714285</v>
      </c>
      <c r="V30" s="44"/>
      <c r="W30" s="1" t="s">
        <v>14</v>
      </c>
      <c r="X30" s="42"/>
      <c r="Y30" s="43">
        <f>Y29/$AA29</f>
        <v>0.14285714285714285</v>
      </c>
      <c r="Z30" s="44"/>
      <c r="AA30" s="50">
        <f t="shared" ref="AA30" si="117">SUM(C30,E30,G30,I30,K30,M30,O30,Q30,S30,U30,W30,Y30)</f>
        <v>0.99999999999999978</v>
      </c>
      <c r="AB30" s="39"/>
    </row>
    <row r="31" spans="1:28" x14ac:dyDescent="0.25">
      <c r="A31" s="27">
        <v>29</v>
      </c>
      <c r="B31" s="28" t="s">
        <v>13</v>
      </c>
      <c r="C31" s="29">
        <f>SUM(C3,C5,C7,C9,C11,C13,C15,C17,C19,C21,C23,C25,C27,C29)</f>
        <v>36325</v>
      </c>
      <c r="D31" s="30">
        <f t="shared" ref="D31:AB31" si="118">SUM(D3,D5,D7,D9,D11,D13,D15,D17,D19,D21,D23,D25,D27,D29)</f>
        <v>1</v>
      </c>
      <c r="E31" s="31">
        <f t="shared" si="118"/>
        <v>16291</v>
      </c>
      <c r="F31" s="32">
        <f t="shared" si="118"/>
        <v>0.99999999999999989</v>
      </c>
      <c r="G31" s="33">
        <f t="shared" si="118"/>
        <v>12658</v>
      </c>
      <c r="H31" s="30">
        <f t="shared" si="118"/>
        <v>0.99999999999999989</v>
      </c>
      <c r="I31" s="31">
        <f t="shared" si="118"/>
        <v>101705</v>
      </c>
      <c r="J31" s="32">
        <f t="shared" si="118"/>
        <v>1</v>
      </c>
      <c r="K31" s="33">
        <f t="shared" si="118"/>
        <v>7484</v>
      </c>
      <c r="L31" s="30">
        <f t="shared" si="118"/>
        <v>1.0000000000000002</v>
      </c>
      <c r="M31" s="31">
        <f t="shared" si="118"/>
        <v>33792</v>
      </c>
      <c r="N31" s="32">
        <f t="shared" si="118"/>
        <v>0.99999999999999989</v>
      </c>
      <c r="O31" s="33">
        <f t="shared" si="118"/>
        <v>75730</v>
      </c>
      <c r="P31" s="30">
        <f t="shared" si="118"/>
        <v>0.99999999999999989</v>
      </c>
      <c r="Q31" s="31">
        <f t="shared" si="118"/>
        <v>16510</v>
      </c>
      <c r="R31" s="32">
        <f t="shared" si="118"/>
        <v>1</v>
      </c>
      <c r="S31" s="33">
        <f t="shared" si="118"/>
        <v>37866</v>
      </c>
      <c r="T31" s="30">
        <f t="shared" si="118"/>
        <v>1</v>
      </c>
      <c r="U31" s="31">
        <f t="shared" si="118"/>
        <v>20912</v>
      </c>
      <c r="V31" s="32">
        <f t="shared" si="118"/>
        <v>1</v>
      </c>
      <c r="W31" s="33">
        <f t="shared" si="118"/>
        <v>3742</v>
      </c>
      <c r="X31" s="30">
        <f t="shared" si="118"/>
        <v>1</v>
      </c>
      <c r="Y31" s="31">
        <f t="shared" si="118"/>
        <v>10456</v>
      </c>
      <c r="Z31" s="32">
        <f t="shared" si="118"/>
        <v>1</v>
      </c>
      <c r="AA31" s="34">
        <f t="shared" si="118"/>
        <v>373471</v>
      </c>
      <c r="AB31" s="35">
        <f t="shared" si="118"/>
        <v>0.99999999999999989</v>
      </c>
    </row>
    <row r="32" spans="1:28" s="36" customFormat="1" ht="27" thickBot="1" x14ac:dyDescent="0.3">
      <c r="A32" s="27">
        <v>30</v>
      </c>
      <c r="B32" s="51" t="s">
        <v>57</v>
      </c>
      <c r="C32" s="52">
        <f>C31/$AA31</f>
        <v>9.7263241322619431E-2</v>
      </c>
      <c r="D32" s="53"/>
      <c r="E32" s="54">
        <f>E31/$AA31</f>
        <v>4.362052207534186E-2</v>
      </c>
      <c r="F32" s="55"/>
      <c r="G32" s="56">
        <f>G31/$AA31</f>
        <v>3.3892859151045195E-2</v>
      </c>
      <c r="H32" s="53"/>
      <c r="I32" s="54">
        <f>I31/$AA31</f>
        <v>0.27232368778298716</v>
      </c>
      <c r="J32" s="55"/>
      <c r="K32" s="56">
        <f>K31/$AA31</f>
        <v>2.003903917573252E-2</v>
      </c>
      <c r="L32" s="53"/>
      <c r="M32" s="54">
        <f>M31/$AA31</f>
        <v>9.0480920874713169E-2</v>
      </c>
      <c r="N32" s="55"/>
      <c r="O32" s="56">
        <f>O31/$AA31</f>
        <v>0.20277344157913199</v>
      </c>
      <c r="P32" s="53"/>
      <c r="Q32" s="54">
        <f>Q31/$AA31</f>
        <v>4.4206912986550495E-2</v>
      </c>
      <c r="R32" s="55"/>
      <c r="S32" s="56">
        <f>S31/$AA31</f>
        <v>0.10138939837363543</v>
      </c>
      <c r="T32" s="53"/>
      <c r="U32" s="54">
        <f>U31/$AA31</f>
        <v>5.5993638060250997E-2</v>
      </c>
      <c r="V32" s="55"/>
      <c r="W32" s="56">
        <f>W31/$AA31</f>
        <v>1.001951958786626E-2</v>
      </c>
      <c r="X32" s="53"/>
      <c r="Y32" s="54">
        <f>Y31/$AA31</f>
        <v>2.7996819030125498E-2</v>
      </c>
      <c r="Z32" s="55"/>
      <c r="AA32" s="57">
        <f t="shared" ref="AA32" si="119">SUM(C32,E32,G32,I32,K32,M32,O32,Q32,S32,U32,W32,Y32)</f>
        <v>1.0000000000000002</v>
      </c>
      <c r="AB32" s="39"/>
    </row>
    <row r="33" spans="1:2" x14ac:dyDescent="0.25">
      <c r="A33" s="27">
        <v>31</v>
      </c>
    </row>
    <row r="34" spans="1:2" x14ac:dyDescent="0.25">
      <c r="A34" s="27">
        <v>32</v>
      </c>
      <c r="B34" t="s">
        <v>15</v>
      </c>
    </row>
    <row r="35" spans="1:2" x14ac:dyDescent="0.25">
      <c r="A35" s="27">
        <v>33</v>
      </c>
      <c r="B35" t="s">
        <v>16</v>
      </c>
    </row>
    <row r="36" spans="1:2" x14ac:dyDescent="0.25">
      <c r="A36" s="27">
        <v>34</v>
      </c>
      <c r="B36" t="s">
        <v>62</v>
      </c>
    </row>
  </sheetData>
  <autoFilter ref="A2:AB2"/>
  <sortState ref="B3:AA16">
    <sortCondition descending="1" ref="AA3:AA16"/>
  </sortState>
  <mergeCells count="1">
    <mergeCell ref="B1:A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2018-08-30T12:23:37Z</dcterms:created>
  <dcterms:modified xsi:type="dcterms:W3CDTF">2018-09-04T13:46:32Z</dcterms:modified>
</cp:coreProperties>
</file>