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NL\Originals_more_recent\Tabular_data\Info_level_B\Topic_GrowStock\"/>
    </mc:Choice>
  </mc:AlternateContent>
  <bookViews>
    <workbookView xWindow="0" yWindow="0" windowWidth="28800" windowHeight="11700"/>
  </bookViews>
  <sheets>
    <sheet name="Sheet1" sheetId="1" r:id="rId1"/>
  </sheets>
  <definedNames>
    <definedName name="_xlnm._FilterDatabase" localSheetId="0" hidden="1">Sheet1!$A$2:$AF$2</definedName>
  </definedNames>
  <calcPr calcId="162913" iterateDelta="1E-4"/>
</workbook>
</file>

<file path=xl/calcChain.xml><?xml version="1.0" encoding="utf-8"?>
<calcChain xmlns="http://schemas.openxmlformats.org/spreadsheetml/2006/main">
  <c r="S45" i="1" l="1"/>
  <c r="T45" i="1"/>
  <c r="J45" i="1"/>
  <c r="I45" i="1"/>
  <c r="C45" i="1"/>
  <c r="U43" i="1"/>
  <c r="S43" i="1"/>
  <c r="Q43" i="1"/>
  <c r="O43" i="1"/>
  <c r="M43" i="1"/>
  <c r="K43" i="1"/>
  <c r="I43" i="1"/>
  <c r="G43" i="1"/>
  <c r="E43" i="1"/>
  <c r="AE43" i="1" s="1"/>
  <c r="C43" i="1"/>
  <c r="D43" i="1"/>
  <c r="U32" i="1"/>
  <c r="S32" i="1"/>
  <c r="U30" i="1"/>
  <c r="AE20" i="1"/>
  <c r="S20" i="1"/>
  <c r="U14" i="1"/>
  <c r="AA4" i="1"/>
  <c r="AE4" i="1"/>
  <c r="O42" i="1" l="1"/>
  <c r="M42" i="1"/>
  <c r="K42" i="1"/>
  <c r="I42" i="1"/>
  <c r="G42" i="1"/>
  <c r="E42" i="1"/>
  <c r="C42" i="1"/>
  <c r="AE42" i="1" s="1"/>
  <c r="Q40" i="1"/>
  <c r="O40" i="1"/>
  <c r="M40" i="1"/>
  <c r="K40" i="1"/>
  <c r="I40" i="1"/>
  <c r="G40" i="1"/>
  <c r="E40" i="1"/>
  <c r="C40" i="1"/>
  <c r="AE40" i="1" s="1"/>
  <c r="AE38" i="1"/>
  <c r="Q38" i="1"/>
  <c r="O38" i="1"/>
  <c r="M38" i="1"/>
  <c r="K38" i="1"/>
  <c r="I38" i="1"/>
  <c r="G38" i="1"/>
  <c r="E38" i="1"/>
  <c r="C38" i="1"/>
  <c r="O36" i="1"/>
  <c r="M36" i="1"/>
  <c r="K36" i="1"/>
  <c r="I36" i="1"/>
  <c r="G36" i="1"/>
  <c r="E36" i="1"/>
  <c r="C36" i="1"/>
  <c r="AE36" i="1" s="1"/>
  <c r="Q34" i="1"/>
  <c r="O34" i="1"/>
  <c r="M34" i="1"/>
  <c r="K34" i="1"/>
  <c r="I34" i="1"/>
  <c r="G34" i="1"/>
  <c r="E34" i="1"/>
  <c r="C34" i="1"/>
  <c r="AE34" i="1" s="1"/>
  <c r="Q32" i="1"/>
  <c r="O32" i="1"/>
  <c r="M32" i="1"/>
  <c r="K32" i="1"/>
  <c r="I32" i="1"/>
  <c r="G32" i="1"/>
  <c r="E32" i="1"/>
  <c r="C32" i="1"/>
  <c r="AE32" i="1" s="1"/>
  <c r="S30" i="1"/>
  <c r="Q30" i="1"/>
  <c r="O30" i="1"/>
  <c r="M30" i="1"/>
  <c r="K30" i="1"/>
  <c r="I30" i="1"/>
  <c r="G30" i="1"/>
  <c r="E30" i="1"/>
  <c r="C30" i="1"/>
  <c r="AE30" i="1" s="1"/>
  <c r="AC28" i="1"/>
  <c r="AA28" i="1"/>
  <c r="Y28" i="1"/>
  <c r="W28" i="1"/>
  <c r="U28" i="1"/>
  <c r="S28" i="1"/>
  <c r="Q28" i="1"/>
  <c r="O28" i="1"/>
  <c r="M28" i="1"/>
  <c r="K28" i="1"/>
  <c r="I28" i="1"/>
  <c r="G28" i="1"/>
  <c r="E28" i="1"/>
  <c r="C28" i="1"/>
  <c r="AE28" i="1" s="1"/>
  <c r="I26" i="1"/>
  <c r="G26" i="1"/>
  <c r="E26" i="1"/>
  <c r="C26" i="1"/>
  <c r="AE26" i="1" s="1"/>
  <c r="Q24" i="1"/>
  <c r="O24" i="1"/>
  <c r="M24" i="1"/>
  <c r="K24" i="1"/>
  <c r="I24" i="1"/>
  <c r="G24" i="1"/>
  <c r="E24" i="1"/>
  <c r="C24" i="1"/>
  <c r="AE24" i="1" s="1"/>
  <c r="S22" i="1"/>
  <c r="Q22" i="1"/>
  <c r="O22" i="1"/>
  <c r="M22" i="1"/>
  <c r="K22" i="1"/>
  <c r="I22" i="1"/>
  <c r="G22" i="1"/>
  <c r="E22" i="1"/>
  <c r="C22" i="1"/>
  <c r="AE22" i="1" s="1"/>
  <c r="Y20" i="1"/>
  <c r="W20" i="1"/>
  <c r="U20" i="1"/>
  <c r="Q20" i="1"/>
  <c r="O20" i="1"/>
  <c r="M20" i="1"/>
  <c r="K20" i="1"/>
  <c r="I20" i="1"/>
  <c r="G20" i="1"/>
  <c r="E20" i="1"/>
  <c r="C20" i="1"/>
  <c r="M18" i="1"/>
  <c r="AE18" i="1" s="1"/>
  <c r="K18" i="1"/>
  <c r="I18" i="1"/>
  <c r="G18" i="1"/>
  <c r="E18" i="1"/>
  <c r="C18" i="1"/>
  <c r="Q16" i="1"/>
  <c r="O16" i="1"/>
  <c r="M16" i="1"/>
  <c r="K16" i="1"/>
  <c r="AE16" i="1" s="1"/>
  <c r="I16" i="1"/>
  <c r="G16" i="1"/>
  <c r="E16" i="1"/>
  <c r="C16" i="1"/>
  <c r="S14" i="1"/>
  <c r="Q14" i="1"/>
  <c r="O14" i="1"/>
  <c r="M14" i="1"/>
  <c r="K14" i="1"/>
  <c r="I14" i="1"/>
  <c r="G14" i="1"/>
  <c r="E14" i="1"/>
  <c r="C14" i="1"/>
  <c r="AE14" i="1" s="1"/>
  <c r="Q12" i="1"/>
  <c r="O12" i="1"/>
  <c r="M12" i="1"/>
  <c r="K12" i="1"/>
  <c r="I12" i="1"/>
  <c r="G12" i="1"/>
  <c r="AE12" i="1" s="1"/>
  <c r="E12" i="1"/>
  <c r="C12" i="1"/>
  <c r="S10" i="1"/>
  <c r="Q10" i="1"/>
  <c r="O10" i="1"/>
  <c r="M10" i="1"/>
  <c r="K10" i="1"/>
  <c r="I10" i="1"/>
  <c r="G10" i="1"/>
  <c r="E10" i="1"/>
  <c r="C10" i="1"/>
  <c r="AE10" i="1" s="1"/>
  <c r="Q8" i="1"/>
  <c r="O8" i="1"/>
  <c r="M8" i="1"/>
  <c r="K8" i="1"/>
  <c r="I8" i="1"/>
  <c r="G8" i="1"/>
  <c r="E8" i="1"/>
  <c r="C8" i="1"/>
  <c r="AE8" i="1" s="1"/>
  <c r="AA6" i="1"/>
  <c r="Y6" i="1"/>
  <c r="W6" i="1"/>
  <c r="U6" i="1"/>
  <c r="S6" i="1"/>
  <c r="Q6" i="1"/>
  <c r="O6" i="1"/>
  <c r="M6" i="1"/>
  <c r="K6" i="1"/>
  <c r="I6" i="1"/>
  <c r="G6" i="1"/>
  <c r="E6" i="1"/>
  <c r="C6" i="1"/>
  <c r="AE6" i="1" s="1"/>
  <c r="AE41" i="1"/>
  <c r="AE39" i="1"/>
  <c r="AE37" i="1"/>
  <c r="AE35" i="1"/>
  <c r="AE33" i="1"/>
  <c r="AE31" i="1"/>
  <c r="AE29" i="1"/>
  <c r="AE27" i="1"/>
  <c r="AE25" i="1"/>
  <c r="AE23" i="1"/>
  <c r="AE21" i="1"/>
  <c r="AE19" i="1"/>
  <c r="AE17" i="1"/>
  <c r="AE15" i="1"/>
  <c r="AE13" i="1"/>
  <c r="AE11" i="1"/>
  <c r="AE9" i="1"/>
  <c r="AE7" i="1"/>
  <c r="AE5" i="1"/>
  <c r="AE3" i="1"/>
  <c r="AC27" i="1"/>
  <c r="AA27" i="1"/>
  <c r="Y27" i="1"/>
  <c r="W27" i="1"/>
  <c r="U27" i="1"/>
  <c r="S27" i="1"/>
  <c r="Q27" i="1"/>
  <c r="O27" i="1"/>
  <c r="M27" i="1"/>
  <c r="K27" i="1"/>
  <c r="I27" i="1"/>
  <c r="G27" i="1"/>
  <c r="E27" i="1"/>
  <c r="C27" i="1"/>
  <c r="U44" i="1" l="1"/>
  <c r="I44" i="1" l="1"/>
  <c r="G44" i="1"/>
  <c r="E44" i="1"/>
  <c r="S44" i="1"/>
  <c r="C44" i="1"/>
  <c r="M44" i="1"/>
  <c r="Q44" i="1"/>
  <c r="O44" i="1"/>
  <c r="K44" i="1"/>
  <c r="AE44" i="1" l="1"/>
  <c r="D25" i="1"/>
  <c r="D33" i="1"/>
  <c r="D39" i="1" l="1"/>
  <c r="D35" i="1"/>
  <c r="D27" i="1"/>
  <c r="D19" i="1"/>
  <c r="D11" i="1"/>
  <c r="D37" i="1"/>
  <c r="D3" i="1"/>
  <c r="D5" i="1"/>
  <c r="D31" i="1"/>
  <c r="D13" i="1"/>
  <c r="D29" i="1"/>
  <c r="D17" i="1"/>
  <c r="D23" i="1"/>
  <c r="D7" i="1"/>
  <c r="D45" i="1"/>
  <c r="D41" i="1"/>
  <c r="D9" i="1"/>
  <c r="D15" i="1"/>
  <c r="D21" i="1"/>
  <c r="L33" i="1"/>
  <c r="L19" i="1"/>
  <c r="U45" i="1"/>
  <c r="V31" i="1" s="1"/>
  <c r="M45" i="1"/>
  <c r="N29" i="1" s="1"/>
  <c r="F39" i="1"/>
  <c r="J39" i="1"/>
  <c r="AA45" i="1"/>
  <c r="G45" i="1"/>
  <c r="H41" i="1" s="1"/>
  <c r="O45" i="1"/>
  <c r="P21" i="1" s="1"/>
  <c r="P43" i="1"/>
  <c r="Q45" i="1"/>
  <c r="R3" i="1" s="1"/>
  <c r="W45" i="1"/>
  <c r="T3" i="1"/>
  <c r="AC45" i="1"/>
  <c r="K45" i="1"/>
  <c r="L23" i="1" s="1"/>
  <c r="Y45" i="1"/>
  <c r="E45" i="1"/>
  <c r="F7" i="1" l="1"/>
  <c r="F43" i="1"/>
  <c r="R21" i="1"/>
  <c r="Z5" i="1"/>
  <c r="X3" i="1"/>
  <c r="AB27" i="1"/>
  <c r="AB45" i="1" s="1"/>
  <c r="R39" i="1"/>
  <c r="Z19" i="1"/>
  <c r="P13" i="1"/>
  <c r="L9" i="1"/>
  <c r="P5" i="1"/>
  <c r="H17" i="1"/>
  <c r="N27" i="1"/>
  <c r="N33" i="1"/>
  <c r="H31" i="1"/>
  <c r="N21" i="1"/>
  <c r="F13" i="1"/>
  <c r="AE45" i="1"/>
  <c r="V19" i="1"/>
  <c r="J3" i="1"/>
  <c r="J43" i="1"/>
  <c r="T13" i="1"/>
  <c r="J5" i="1"/>
  <c r="F3" i="1"/>
  <c r="L43" i="1"/>
  <c r="F17" i="1"/>
  <c r="F23" i="1"/>
  <c r="F37" i="1"/>
  <c r="F5" i="1"/>
  <c r="F25" i="1"/>
  <c r="T27" i="1"/>
  <c r="Z3" i="1"/>
  <c r="V27" i="1"/>
  <c r="V29" i="1"/>
  <c r="T31" i="1"/>
  <c r="R15" i="1"/>
  <c r="R29" i="1"/>
  <c r="P23" i="1"/>
  <c r="P31" i="1"/>
  <c r="N13" i="1"/>
  <c r="N15" i="1"/>
  <c r="J19" i="1"/>
  <c r="J13" i="1"/>
  <c r="L3" i="1"/>
  <c r="L15" i="1"/>
  <c r="L37" i="1"/>
  <c r="H39" i="1"/>
  <c r="H29" i="1"/>
  <c r="R43" i="1"/>
  <c r="L27" i="1"/>
  <c r="F29" i="1"/>
  <c r="F11" i="1"/>
  <c r="AD3" i="1"/>
  <c r="N43" i="1"/>
  <c r="X19" i="1"/>
  <c r="V13" i="1"/>
  <c r="T19" i="1"/>
  <c r="R9" i="1"/>
  <c r="P37" i="1"/>
  <c r="P39" i="1"/>
  <c r="P33" i="1"/>
  <c r="N11" i="1"/>
  <c r="N9" i="1"/>
  <c r="J23" i="1"/>
  <c r="J17" i="1"/>
  <c r="L5" i="1"/>
  <c r="L41" i="1"/>
  <c r="H35" i="1"/>
  <c r="H7" i="1"/>
  <c r="H9" i="1"/>
  <c r="F33" i="1"/>
  <c r="T43" i="1"/>
  <c r="AB3" i="1"/>
  <c r="X5" i="1"/>
  <c r="T9" i="1"/>
  <c r="R13" i="1"/>
  <c r="R19" i="1"/>
  <c r="P7" i="1"/>
  <c r="P15" i="1"/>
  <c r="N41" i="1"/>
  <c r="N3" i="1"/>
  <c r="N17" i="1"/>
  <c r="J33" i="1"/>
  <c r="J11" i="1"/>
  <c r="L35" i="1"/>
  <c r="L31" i="1"/>
  <c r="H13" i="1"/>
  <c r="H19" i="1"/>
  <c r="H11" i="1"/>
  <c r="F31" i="1"/>
  <c r="H43" i="1"/>
  <c r="R27" i="1"/>
  <c r="F35" i="1"/>
  <c r="X27" i="1"/>
  <c r="AD27" i="1"/>
  <c r="AD45" i="1" s="1"/>
  <c r="AB5" i="1"/>
  <c r="V43" i="1"/>
  <c r="T29" i="1"/>
  <c r="R7" i="1"/>
  <c r="R31" i="1"/>
  <c r="P41" i="1"/>
  <c r="P3" i="1"/>
  <c r="N23" i="1"/>
  <c r="N31" i="1"/>
  <c r="N19" i="1"/>
  <c r="J15" i="1"/>
  <c r="J29" i="1"/>
  <c r="L11" i="1"/>
  <c r="L39" i="1"/>
  <c r="H23" i="1"/>
  <c r="H21" i="1"/>
  <c r="H3" i="1"/>
  <c r="F19" i="1"/>
  <c r="F9" i="1"/>
  <c r="Z27" i="1"/>
  <c r="F27" i="1"/>
  <c r="V3" i="1"/>
  <c r="T5" i="1"/>
  <c r="R11" i="1"/>
  <c r="R33" i="1"/>
  <c r="P35" i="1"/>
  <c r="P11" i="1"/>
  <c r="N39" i="1"/>
  <c r="N7" i="1"/>
  <c r="J41" i="1"/>
  <c r="J7" i="1"/>
  <c r="J35" i="1"/>
  <c r="L21" i="1"/>
  <c r="L17" i="1"/>
  <c r="H5" i="1"/>
  <c r="H15" i="1"/>
  <c r="F21" i="1"/>
  <c r="P27" i="1"/>
  <c r="P45" i="1" s="1"/>
  <c r="J27" i="1"/>
  <c r="V5" i="1"/>
  <c r="T21" i="1"/>
  <c r="R5" i="1"/>
  <c r="R23" i="1"/>
  <c r="P29" i="1"/>
  <c r="P19" i="1"/>
  <c r="N5" i="1"/>
  <c r="N35" i="1"/>
  <c r="J9" i="1"/>
  <c r="J37" i="1"/>
  <c r="J25" i="1"/>
  <c r="L7" i="1"/>
  <c r="L29" i="1"/>
  <c r="H33" i="1"/>
  <c r="H25" i="1"/>
  <c r="F41" i="1"/>
  <c r="F15" i="1"/>
  <c r="H27" i="1"/>
  <c r="R37" i="1"/>
  <c r="P9" i="1"/>
  <c r="N37" i="1"/>
  <c r="J31" i="1"/>
  <c r="J21" i="1"/>
  <c r="L13" i="1"/>
  <c r="H37" i="1"/>
  <c r="H45" i="1" l="1"/>
  <c r="W46" i="1"/>
  <c r="C46" i="1"/>
  <c r="AA46" i="1"/>
  <c r="M46" i="1"/>
  <c r="K46" i="1"/>
  <c r="I46" i="1"/>
  <c r="G46" i="1"/>
  <c r="U46" i="1"/>
  <c r="E46" i="1"/>
  <c r="Q46" i="1"/>
  <c r="S46" i="1"/>
  <c r="O46" i="1"/>
  <c r="Y46" i="1"/>
  <c r="AC46" i="1"/>
  <c r="F45" i="1"/>
  <c r="L45" i="1"/>
  <c r="N45" i="1"/>
  <c r="R45" i="1"/>
  <c r="Z45" i="1"/>
  <c r="V45" i="1"/>
  <c r="X45" i="1"/>
  <c r="AE46" i="1" l="1"/>
  <c r="C4" i="1"/>
  <c r="AC4" i="1"/>
  <c r="E4" i="1"/>
  <c r="O4" i="1"/>
  <c r="I4" i="1"/>
  <c r="G4" i="1"/>
  <c r="M4" i="1"/>
  <c r="W4" i="1"/>
  <c r="S4" i="1"/>
  <c r="Y4" i="1"/>
  <c r="Q4" i="1"/>
  <c r="K4" i="1"/>
  <c r="U4" i="1"/>
  <c r="AF27" i="1" l="1"/>
  <c r="AF3" i="1"/>
  <c r="AF7" i="1"/>
  <c r="AF17" i="1"/>
  <c r="AF39" i="1"/>
  <c r="AF15" i="1"/>
  <c r="AF41" i="1"/>
  <c r="AF13" i="1"/>
  <c r="AF21" i="1"/>
  <c r="AF19" i="1"/>
  <c r="AF23" i="1"/>
  <c r="AF33" i="1"/>
  <c r="AF35" i="1"/>
  <c r="AF25" i="1"/>
  <c r="AF9" i="1"/>
  <c r="AF29" i="1"/>
  <c r="AF11" i="1"/>
  <c r="AF37" i="1"/>
  <c r="AF5" i="1"/>
  <c r="AF31" i="1"/>
  <c r="AF43" i="1"/>
  <c r="AF45" i="1" s="1"/>
</calcChain>
</file>

<file path=xl/sharedStrings.xml><?xml version="1.0" encoding="utf-8"?>
<sst xmlns="http://schemas.openxmlformats.org/spreadsheetml/2006/main" count="494" uniqueCount="83">
  <si>
    <t>Douglas</t>
  </si>
  <si>
    <t xml:space="preserve"> -- </t>
  </si>
  <si>
    <t>For exact desciptions of Main tree species look to the NFI-6 Report, Annex 2, point 5, page 67-69. Further on page 55 , serach document for 'struiken'.</t>
  </si>
  <si>
    <r>
      <t>NFI-6 (2012-2013): Levende staande voorraad (1000 m</t>
    </r>
    <r>
      <rPr>
        <b/>
        <vertAlign val="superscript"/>
        <sz val="11"/>
        <color rgb="FF000000"/>
        <rFont val="Calibri"/>
        <family val="2"/>
      </rPr>
      <t>3</t>
    </r>
    <r>
      <rPr>
        <b/>
        <sz val="11"/>
        <color rgb="FF000000"/>
        <rFont val="Calibri"/>
        <family val="2"/>
      </rPr>
      <t>) naar werkelijke boomsoort en diameterklasse
Alive standing stock (1000 m</t>
    </r>
    <r>
      <rPr>
        <b/>
        <vertAlign val="superscript"/>
        <sz val="11"/>
        <color rgb="FF000000"/>
        <rFont val="Calibri"/>
        <family val="2"/>
      </rPr>
      <t>3</t>
    </r>
    <r>
      <rPr>
        <b/>
        <sz val="11"/>
        <color rgb="FF000000"/>
        <rFont val="Calibri"/>
        <family val="2"/>
      </rPr>
      <t>) according to actual tree species and diameter class</t>
    </r>
  </si>
  <si>
    <t>Main tree species
(sorted decending
by NFI-6 Totaal Volume)</t>
  </si>
  <si>
    <r>
      <t>Oak (</t>
    </r>
    <r>
      <rPr>
        <b/>
        <i/>
        <sz val="11"/>
        <color theme="1"/>
        <rFont val="Calibri"/>
        <family val="2"/>
        <scheme val="minor"/>
      </rPr>
      <t>Quercus robur</t>
    </r>
    <r>
      <rPr>
        <b/>
        <sz val="11"/>
        <color theme="1"/>
        <rFont val="Calibri"/>
        <family val="2"/>
        <scheme val="minor"/>
      </rPr>
      <t>)</t>
    </r>
  </si>
  <si>
    <t>Beech</t>
  </si>
  <si>
    <t>Birch</t>
  </si>
  <si>
    <t>American Oak</t>
  </si>
  <si>
    <t>Aspen</t>
  </si>
  <si>
    <t>Poplar</t>
  </si>
  <si>
    <r>
      <t>Native hardwoods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</si>
  <si>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>Black Alder</t>
  </si>
  <si>
    <t>Willow</t>
  </si>
  <si>
    <r>
      <t>Foreign hardwoods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</si>
  <si>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>Maple</t>
  </si>
  <si>
    <r>
      <t>Scrub species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</si>
  <si>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>Total broadleafs</t>
  </si>
  <si>
    <t>Scots pine</t>
  </si>
  <si>
    <t>Japanse larch</t>
  </si>
  <si>
    <t>Corsican pine</t>
  </si>
  <si>
    <r>
      <t>Other conifers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</si>
  <si>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>Austrian pine</t>
  </si>
  <si>
    <t>Total conifers</t>
  </si>
  <si>
    <t>Total</t>
  </si>
  <si>
    <t>Translated with Google Translate</t>
  </si>
  <si>
    <t>Sums checked by JRC: 09-2018</t>
  </si>
  <si>
    <t>Percentage calculated by JRC: 09-2018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</si>
  <si>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See Appendix 4 for the list of species within this category.</t>
    </r>
  </si>
  <si>
    <t>ID</t>
  </si>
  <si>
    <r>
      <t>Total
Volume
(1000 m</t>
    </r>
    <r>
      <rPr>
        <b/>
        <vertAlign val="superscript"/>
        <sz val="11"/>
        <color rgb="FF000000"/>
        <rFont val="Calibri"/>
        <family val="2"/>
      </rPr>
      <t>3</t>
    </r>
    <r>
      <rPr>
        <b/>
        <sz val="11"/>
        <color rgb="FF000000"/>
        <rFont val="Calibri"/>
        <family val="2"/>
      </rPr>
      <t>)</t>
    </r>
  </si>
  <si>
    <r>
      <t>Diameter (DBH)
 - 10 cm
(tsd m</t>
    </r>
    <r>
      <rPr>
        <b/>
        <vertAlign val="superscript"/>
        <sz val="11"/>
        <color rgb="FF000000"/>
        <rFont val="Calibri"/>
        <family val="2"/>
      </rPr>
      <t>3</t>
    </r>
    <r>
      <rPr>
        <b/>
        <sz val="11"/>
        <color rgb="FF000000"/>
        <rFont val="Calibri"/>
        <family val="2"/>
      </rPr>
      <t>)</t>
    </r>
  </si>
  <si>
    <r>
      <t>Diameter (DBH)
 - 20 cm
(tsd m</t>
    </r>
    <r>
      <rPr>
        <b/>
        <vertAlign val="superscript"/>
        <sz val="11"/>
        <color rgb="FF000000"/>
        <rFont val="Calibri"/>
        <family val="2"/>
      </rPr>
      <t>3</t>
    </r>
    <r>
      <rPr>
        <b/>
        <sz val="11"/>
        <color rgb="FF000000"/>
        <rFont val="Calibri"/>
        <family val="2"/>
      </rPr>
      <t>)</t>
    </r>
  </si>
  <si>
    <r>
      <t>Diameter (DBH)
 - 30 cm
(tsd m</t>
    </r>
    <r>
      <rPr>
        <b/>
        <vertAlign val="superscript"/>
        <sz val="11"/>
        <color rgb="FF000000"/>
        <rFont val="Calibri"/>
        <family val="2"/>
      </rPr>
      <t>3</t>
    </r>
    <r>
      <rPr>
        <b/>
        <sz val="11"/>
        <color rgb="FF000000"/>
        <rFont val="Calibri"/>
        <family val="2"/>
      </rPr>
      <t>)</t>
    </r>
  </si>
  <si>
    <r>
      <t>Diameter (DBH)
 - 40 cm
(tsd m</t>
    </r>
    <r>
      <rPr>
        <b/>
        <vertAlign val="superscript"/>
        <sz val="11"/>
        <color rgb="FF000000"/>
        <rFont val="Calibri"/>
        <family val="2"/>
      </rPr>
      <t>3</t>
    </r>
    <r>
      <rPr>
        <b/>
        <sz val="11"/>
        <color rgb="FF000000"/>
        <rFont val="Calibri"/>
        <family val="2"/>
      </rPr>
      <t>)</t>
    </r>
  </si>
  <si>
    <r>
      <t>Diameter (DBH)
 - 50 cm
(tsd m</t>
    </r>
    <r>
      <rPr>
        <b/>
        <vertAlign val="superscript"/>
        <sz val="11"/>
        <color rgb="FF000000"/>
        <rFont val="Calibri"/>
        <family val="2"/>
      </rPr>
      <t>3</t>
    </r>
    <r>
      <rPr>
        <b/>
        <sz val="11"/>
        <color rgb="FF000000"/>
        <rFont val="Calibri"/>
        <family val="2"/>
      </rPr>
      <t>)</t>
    </r>
  </si>
  <si>
    <r>
      <t>Diameter (DBH)
 - 60 cm
(tsd m</t>
    </r>
    <r>
      <rPr>
        <b/>
        <vertAlign val="superscript"/>
        <sz val="11"/>
        <color rgb="FF000000"/>
        <rFont val="Calibri"/>
        <family val="2"/>
      </rPr>
      <t>3</t>
    </r>
    <r>
      <rPr>
        <b/>
        <sz val="11"/>
        <color rgb="FF000000"/>
        <rFont val="Calibri"/>
        <family val="2"/>
      </rPr>
      <t>)</t>
    </r>
  </si>
  <si>
    <r>
      <t>Diameter (DBH)
 - 70 cm
(tsd m</t>
    </r>
    <r>
      <rPr>
        <b/>
        <vertAlign val="superscript"/>
        <sz val="11"/>
        <color rgb="FF000000"/>
        <rFont val="Calibri"/>
        <family val="2"/>
      </rPr>
      <t>3</t>
    </r>
    <r>
      <rPr>
        <b/>
        <sz val="11"/>
        <color rgb="FF000000"/>
        <rFont val="Calibri"/>
        <family val="2"/>
      </rPr>
      <t>)</t>
    </r>
  </si>
  <si>
    <r>
      <t>Diameter (DBH)
 - 80 cm
(tsd m</t>
    </r>
    <r>
      <rPr>
        <b/>
        <vertAlign val="superscript"/>
        <sz val="11"/>
        <color rgb="FF000000"/>
        <rFont val="Calibri"/>
        <family val="2"/>
      </rPr>
      <t>3</t>
    </r>
    <r>
      <rPr>
        <b/>
        <sz val="11"/>
        <color rgb="FF000000"/>
        <rFont val="Calibri"/>
        <family val="2"/>
      </rPr>
      <t>)</t>
    </r>
  </si>
  <si>
    <r>
      <t>Diameter (DBH)
 - 90 cm
(tsd m</t>
    </r>
    <r>
      <rPr>
        <b/>
        <vertAlign val="superscript"/>
        <sz val="11"/>
        <color rgb="FF000000"/>
        <rFont val="Calibri"/>
        <family val="2"/>
      </rPr>
      <t>3</t>
    </r>
    <r>
      <rPr>
        <b/>
        <sz val="11"/>
        <color rgb="FF000000"/>
        <rFont val="Calibri"/>
        <family val="2"/>
      </rPr>
      <t>)</t>
    </r>
  </si>
  <si>
    <r>
      <t>Diameter (DBH)
 - 100 cm
(tsd m</t>
    </r>
    <r>
      <rPr>
        <b/>
        <vertAlign val="superscript"/>
        <sz val="11"/>
        <color rgb="FF000000"/>
        <rFont val="Calibri"/>
        <family val="2"/>
      </rPr>
      <t>3</t>
    </r>
    <r>
      <rPr>
        <b/>
        <sz val="11"/>
        <color rgb="FF000000"/>
        <rFont val="Calibri"/>
        <family val="2"/>
      </rPr>
      <t>)</t>
    </r>
  </si>
  <si>
    <r>
      <t>Diameter (DBH)
 - 110 cm
(tsd m</t>
    </r>
    <r>
      <rPr>
        <b/>
        <vertAlign val="superscript"/>
        <sz val="11"/>
        <color rgb="FF000000"/>
        <rFont val="Calibri"/>
        <family val="2"/>
      </rPr>
      <t>3</t>
    </r>
    <r>
      <rPr>
        <b/>
        <sz val="11"/>
        <color rgb="FF000000"/>
        <rFont val="Calibri"/>
        <family val="2"/>
      </rPr>
      <t>)</t>
    </r>
  </si>
  <si>
    <r>
      <t>Diameter (DBH)
 - 120 cm
(tsd m</t>
    </r>
    <r>
      <rPr>
        <b/>
        <vertAlign val="superscript"/>
        <sz val="11"/>
        <color rgb="FF000000"/>
        <rFont val="Calibri"/>
        <family val="2"/>
      </rPr>
      <t>3</t>
    </r>
    <r>
      <rPr>
        <b/>
        <sz val="11"/>
        <color rgb="FF000000"/>
        <rFont val="Calibri"/>
        <family val="2"/>
      </rPr>
      <t>)</t>
    </r>
  </si>
  <si>
    <r>
      <t>Diameter (DBH)
 - 130 cm
(tsd m</t>
    </r>
    <r>
      <rPr>
        <b/>
        <vertAlign val="superscript"/>
        <sz val="11"/>
        <color rgb="FF000000"/>
        <rFont val="Calibri"/>
        <family val="2"/>
      </rPr>
      <t>3</t>
    </r>
    <r>
      <rPr>
        <b/>
        <sz val="11"/>
        <color rgb="FF000000"/>
        <rFont val="Calibri"/>
        <family val="2"/>
      </rPr>
      <t>)</t>
    </r>
  </si>
  <si>
    <r>
      <t>Diameter (DBH)
 - 140 cm
(tsd m</t>
    </r>
    <r>
      <rPr>
        <b/>
        <vertAlign val="superscript"/>
        <sz val="11"/>
        <color rgb="FF000000"/>
        <rFont val="Calibri"/>
        <family val="2"/>
      </rPr>
      <t>3</t>
    </r>
    <r>
      <rPr>
        <b/>
        <sz val="11"/>
        <color rgb="FF000000"/>
        <rFont val="Calibri"/>
        <family val="2"/>
      </rPr>
      <t>)</t>
    </r>
  </si>
  <si>
    <t>Diameter (DBH)
 - 10 cm
(in %)</t>
  </si>
  <si>
    <t>Diameter (DBH)
 - 20 cm
(in %)</t>
  </si>
  <si>
    <t>Diameter (DBH)
 - 30 cm
(in %)</t>
  </si>
  <si>
    <t>Diameter (DBH)
 - 40 cm
(in %)</t>
  </si>
  <si>
    <t>Diameter (DBH)
 - 50 cm
(in %)</t>
  </si>
  <si>
    <t>Diameter (DBH)
 - 60 cm
(in %)</t>
  </si>
  <si>
    <t>Diameter (DBH)
 - 70 cm
(in %)</t>
  </si>
  <si>
    <t>Diameter (DBH)
 - 80 cm
(in %)</t>
  </si>
  <si>
    <t>Diameter (DBH)
 - 90 cm
(in %)</t>
  </si>
  <si>
    <t>Diameter (DBH)
 - 100 cm
(in %)</t>
  </si>
  <si>
    <t>Diameter (DBH)
 - 110 cm
(in %)</t>
  </si>
  <si>
    <t>Diameter (DBH)
 - 120 cm
(in %)</t>
  </si>
  <si>
    <t>Diameter (DBH)
 - 130 cm
(in %)</t>
  </si>
  <si>
    <t>Diameter (DBH)
 - 140 cm
(in %)</t>
  </si>
  <si>
    <t>Total
Volume
(in %)</t>
  </si>
  <si>
    <t>Oak (Quercus robur),
diameter % of all diameters</t>
  </si>
  <si>
    <t>Beech,
diameter % of all diameters</t>
  </si>
  <si>
    <t>Birch,
diameter % of all diameters</t>
  </si>
  <si>
    <t>American Oak,
diameter % of all diameters</t>
  </si>
  <si>
    <t>Aspen,
diameter % of all diameters</t>
  </si>
  <si>
    <t>Poplar,
diameter % of all diameters</t>
  </si>
  <si>
    <t>Black Alder,
diameter % of all diameters</t>
  </si>
  <si>
    <t>Willow,
diameter % of all diameters</t>
  </si>
  <si>
    <t>Maple,
diameter % of all diameters</t>
  </si>
  <si>
    <t>Total broadleafs,
diameter % of all diameters</t>
  </si>
  <si>
    <t>Scots pine,
diameter % of all diameters</t>
  </si>
  <si>
    <t>Douglas,
diameter % of all diameters</t>
  </si>
  <si>
    <t>Japanse larch,
diameter % of all diameters</t>
  </si>
  <si>
    <t>Corsican pine,
diameter % of all diameters</t>
  </si>
  <si>
    <t>Austrian pine,
diameter % of all diameters</t>
  </si>
  <si>
    <t>Total conifers,
diameter % of all diameters</t>
  </si>
  <si>
    <t>Total,
diameter % of all diameters</t>
  </si>
  <si>
    <r>
      <t>Native hardwoods</t>
    </r>
    <r>
      <rPr>
        <b/>
        <i/>
        <vertAlign val="superscript"/>
        <sz val="10"/>
        <color theme="3" tint="0.39997558519241921"/>
        <rFont val="Calibri"/>
        <family val="2"/>
        <scheme val="minor"/>
      </rPr>
      <t>1</t>
    </r>
    <r>
      <rPr>
        <b/>
        <i/>
        <sz val="10"/>
        <color theme="3" tint="0.39997558519241921"/>
        <rFont val="Calibri"/>
        <family val="2"/>
        <scheme val="minor"/>
      </rPr>
      <t>,
diameter % of all diameters</t>
    </r>
  </si>
  <si>
    <r>
      <t>Foreign hardwoods</t>
    </r>
    <r>
      <rPr>
        <b/>
        <i/>
        <vertAlign val="superscript"/>
        <sz val="10"/>
        <color theme="3" tint="0.39994506668294322"/>
        <rFont val="Calibri"/>
        <family val="2"/>
        <scheme val="minor"/>
      </rPr>
      <t>1</t>
    </r>
    <r>
      <rPr>
        <b/>
        <i/>
        <sz val="10"/>
        <color theme="3" tint="0.39997558519241921"/>
        <rFont val="Calibri"/>
        <family val="2"/>
        <scheme val="minor"/>
      </rPr>
      <t>,
diameter % of all diameters</t>
    </r>
  </si>
  <si>
    <r>
      <t>Scrub species</t>
    </r>
    <r>
      <rPr>
        <b/>
        <i/>
        <vertAlign val="superscript"/>
        <sz val="10"/>
        <color theme="3" tint="0.39994506668294322"/>
        <rFont val="Calibri"/>
        <family val="2"/>
        <scheme val="minor"/>
      </rPr>
      <t>1</t>
    </r>
    <r>
      <rPr>
        <b/>
        <i/>
        <sz val="10"/>
        <color theme="3" tint="0.39997558519241921"/>
        <rFont val="Calibri"/>
        <family val="2"/>
        <scheme val="minor"/>
      </rPr>
      <t>,
diameter % of all diameters</t>
    </r>
  </si>
  <si>
    <r>
      <t>Other conifers</t>
    </r>
    <r>
      <rPr>
        <b/>
        <i/>
        <vertAlign val="superscript"/>
        <sz val="10"/>
        <color theme="3" tint="0.39997558519241921"/>
        <rFont val="Calibri"/>
        <family val="2"/>
        <scheme val="minor"/>
      </rPr>
      <t>1</t>
    </r>
    <r>
      <rPr>
        <b/>
        <i/>
        <sz val="10"/>
        <color theme="3" tint="0.39997558519241921"/>
        <rFont val="Calibri"/>
        <family val="2"/>
        <scheme val="minor"/>
      </rPr>
      <t>,
diameter % of all diameters</t>
    </r>
  </si>
  <si>
    <t>Norway spruce</t>
  </si>
  <si>
    <t>Norway spruce,
diameter % of all diameters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</si>
</sst>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#,##0.0"/>
  </numFmts>
  <fonts count="1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vertAlign val="superscript"/>
      <sz val="11"/>
      <color rgb="FF000000"/>
      <name val="Calibri"/>
      <family val="2"/>
    </font>
    <font>
      <b/>
      <i/>
      <sz val="11"/>
      <color theme="1"/>
      <name val="Calibri"/>
      <family val="2"/>
      <scheme val="minor"/>
    </font>
    <font>
      <b/>
      <i/>
      <sz val="10"/>
      <color theme="3" tint="0.39997558519241921"/>
      <name val="Calibri"/>
      <family val="2"/>
      <scheme val="minor"/>
    </font>
    <font>
      <b/>
      <i/>
      <vertAlign val="superscript"/>
      <sz val="10"/>
      <color theme="3" tint="0.39997558519241921"/>
      <name val="Calibri"/>
      <family val="2"/>
      <scheme val="minor"/>
    </font>
    <font>
      <b/>
      <i/>
      <vertAlign val="superscript"/>
      <sz val="10"/>
      <color theme="3" tint="0.39994506668294322"/>
      <name val="Calibri"/>
      <family val="2"/>
      <scheme val="minor"/>
    </font>
    <font>
      <i/>
      <sz val="10"/>
      <color theme="3" tint="0.39997558519241921"/>
      <name val="Calibri"/>
      <family val="2"/>
    </font>
  </fonts>
  <fills count="7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theme="0"/>
        <bgColor rgb="FFC0C0C0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64">
    <xf numFmtId="0" fontId="0" fillId="0" borderId="0" xfId="0"/>
    <xf numFmtId="0" fontId="3" fillId="0" borderId="11" xfId="0" applyFont="1" applyBorder="1" applyAlignment="1">
      <alignment horizontal="center" vertical="top" wrapText="1"/>
    </xf>
    <xf numFmtId="165" fontId="2" fillId="2" borderId="9" xfId="0" applyNumberFormat="1" applyFont="1" applyFill="1" applyBorder="1" applyAlignment="1" applyProtection="1">
      <alignment horizontal="right" vertical="center" wrapText="1"/>
    </xf>
    <xf numFmtId="165" fontId="2" fillId="2" borderId="12" xfId="0" applyNumberFormat="1" applyFont="1" applyFill="1" applyBorder="1" applyAlignment="1" applyProtection="1">
      <alignment horizontal="right" vertical="center" wrapText="1"/>
    </xf>
    <xf numFmtId="165" fontId="2" fillId="2" borderId="14" xfId="0" applyNumberFormat="1" applyFont="1" applyFill="1" applyBorder="1" applyAlignment="1" applyProtection="1">
      <alignment horizontal="right" vertical="center" wrapText="1"/>
    </xf>
    <xf numFmtId="165" fontId="2" fillId="2" borderId="17" xfId="0" applyNumberFormat="1" applyFont="1" applyFill="1" applyBorder="1" applyAlignment="1" applyProtection="1">
      <alignment horizontal="right" vertical="center" wrapText="1"/>
    </xf>
    <xf numFmtId="165" fontId="2" fillId="2" borderId="2" xfId="0" applyNumberFormat="1" applyFont="1" applyFill="1" applyBorder="1" applyAlignment="1" applyProtection="1">
      <alignment horizontal="right" vertical="center" wrapText="1"/>
    </xf>
    <xf numFmtId="0" fontId="3" fillId="0" borderId="8" xfId="0" applyFont="1" applyBorder="1"/>
    <xf numFmtId="0" fontId="1" fillId="3" borderId="13" xfId="0" applyFont="1" applyFill="1" applyBorder="1" applyAlignment="1" applyProtection="1">
      <alignment horizontal="center" vertical="top"/>
    </xf>
    <xf numFmtId="0" fontId="0" fillId="0" borderId="0" xfId="0" applyAlignment="1">
      <alignment vertical="top"/>
    </xf>
    <xf numFmtId="0" fontId="1" fillId="3" borderId="5" xfId="0" applyFont="1" applyFill="1" applyBorder="1" applyAlignment="1" applyProtection="1">
      <alignment horizontal="center" vertical="top" wrapText="1"/>
    </xf>
    <xf numFmtId="0" fontId="1" fillId="3" borderId="15" xfId="0" applyFont="1" applyFill="1" applyBorder="1" applyAlignment="1" applyProtection="1">
      <alignment horizontal="center" vertical="top" wrapText="1"/>
    </xf>
    <xf numFmtId="0" fontId="3" fillId="0" borderId="21" xfId="0" applyFont="1" applyBorder="1"/>
    <xf numFmtId="0" fontId="0" fillId="2" borderId="0" xfId="0" applyFill="1" applyBorder="1"/>
    <xf numFmtId="0" fontId="3" fillId="0" borderId="11" xfId="0" applyFont="1" applyBorder="1" applyAlignment="1">
      <alignment horizontal="center" vertical="top"/>
    </xf>
    <xf numFmtId="0" fontId="0" fillId="0" borderId="21" xfId="0" applyBorder="1" applyAlignment="1">
      <alignment horizontal="center"/>
    </xf>
    <xf numFmtId="0" fontId="1" fillId="3" borderId="23" xfId="0" applyFont="1" applyFill="1" applyBorder="1" applyAlignment="1" applyProtection="1">
      <alignment horizontal="center" vertical="top" wrapText="1"/>
    </xf>
    <xf numFmtId="164" fontId="2" fillId="2" borderId="17" xfId="1" applyNumberFormat="1" applyFont="1" applyFill="1" applyBorder="1" applyAlignment="1" applyProtection="1">
      <alignment horizontal="right" vertical="center" wrapText="1"/>
    </xf>
    <xf numFmtId="164" fontId="2" fillId="2" borderId="12" xfId="1" applyNumberFormat="1" applyFont="1" applyFill="1" applyBorder="1" applyAlignment="1" applyProtection="1">
      <alignment horizontal="right" vertical="center" wrapText="1"/>
    </xf>
    <xf numFmtId="165" fontId="3" fillId="0" borderId="1" xfId="0" applyNumberFormat="1" applyFont="1" applyBorder="1"/>
    <xf numFmtId="165" fontId="3" fillId="0" borderId="2" xfId="0" applyNumberFormat="1" applyFont="1" applyBorder="1"/>
    <xf numFmtId="165" fontId="1" fillId="2" borderId="1" xfId="0" applyNumberFormat="1" applyFont="1" applyFill="1" applyBorder="1" applyAlignment="1" applyProtection="1">
      <alignment horizontal="right" vertical="center" wrapText="1"/>
    </xf>
    <xf numFmtId="165" fontId="1" fillId="2" borderId="2" xfId="0" applyNumberFormat="1" applyFont="1" applyFill="1" applyBorder="1" applyAlignment="1" applyProtection="1">
      <alignment horizontal="right" vertical="center" wrapText="1"/>
    </xf>
    <xf numFmtId="0" fontId="1" fillId="3" borderId="20" xfId="0" applyFont="1" applyFill="1" applyBorder="1" applyAlignment="1" applyProtection="1">
      <alignment horizontal="center" vertical="top" wrapText="1"/>
    </xf>
    <xf numFmtId="0" fontId="1" fillId="4" borderId="15" xfId="0" applyFont="1" applyFill="1" applyBorder="1" applyAlignment="1" applyProtection="1">
      <alignment horizontal="center" vertical="top" wrapText="1"/>
    </xf>
    <xf numFmtId="0" fontId="1" fillId="4" borderId="23" xfId="0" applyFont="1" applyFill="1" applyBorder="1" applyAlignment="1" applyProtection="1">
      <alignment horizontal="center" vertical="top" wrapText="1"/>
    </xf>
    <xf numFmtId="165" fontId="2" fillId="5" borderId="14" xfId="0" applyNumberFormat="1" applyFont="1" applyFill="1" applyBorder="1" applyAlignment="1" applyProtection="1">
      <alignment horizontal="right" vertical="center" wrapText="1"/>
    </xf>
    <xf numFmtId="164" fontId="2" fillId="5" borderId="17" xfId="1" applyNumberFormat="1" applyFont="1" applyFill="1" applyBorder="1" applyAlignment="1" applyProtection="1">
      <alignment horizontal="right" vertical="center" wrapText="1"/>
    </xf>
    <xf numFmtId="165" fontId="2" fillId="5" borderId="9" xfId="0" applyNumberFormat="1" applyFont="1" applyFill="1" applyBorder="1" applyAlignment="1" applyProtection="1">
      <alignment horizontal="right" vertical="center" wrapText="1"/>
    </xf>
    <xf numFmtId="164" fontId="2" fillId="5" borderId="12" xfId="1" applyNumberFormat="1" applyFont="1" applyFill="1" applyBorder="1" applyAlignment="1" applyProtection="1">
      <alignment horizontal="right" vertical="center" wrapText="1"/>
    </xf>
    <xf numFmtId="165" fontId="2" fillId="5" borderId="19" xfId="0" applyNumberFormat="1" applyFont="1" applyFill="1" applyBorder="1" applyAlignment="1" applyProtection="1">
      <alignment horizontal="right" vertical="center" wrapText="1"/>
    </xf>
    <xf numFmtId="164" fontId="2" fillId="2" borderId="29" xfId="1" applyNumberFormat="1" applyFont="1" applyFill="1" applyBorder="1" applyAlignment="1" applyProtection="1">
      <alignment horizontal="right" vertical="center" wrapText="1"/>
    </xf>
    <xf numFmtId="164" fontId="2" fillId="5" borderId="29" xfId="1" applyNumberFormat="1" applyFont="1" applyFill="1" applyBorder="1" applyAlignment="1" applyProtection="1">
      <alignment horizontal="right" vertical="center" wrapText="1"/>
    </xf>
    <xf numFmtId="165" fontId="2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 applyProtection="1">
      <alignment horizontal="right" vertical="center" wrapText="1"/>
    </xf>
    <xf numFmtId="164" fontId="1" fillId="2" borderId="30" xfId="1" applyNumberFormat="1" applyFont="1" applyFill="1" applyBorder="1" applyAlignment="1" applyProtection="1">
      <alignment horizontal="right" vertical="center" wrapText="1"/>
    </xf>
    <xf numFmtId="0" fontId="3" fillId="0" borderId="16" xfId="0" applyFont="1" applyBorder="1"/>
    <xf numFmtId="164" fontId="1" fillId="2" borderId="26" xfId="1" applyNumberFormat="1" applyFont="1" applyFill="1" applyBorder="1" applyAlignment="1" applyProtection="1">
      <alignment horizontal="right" vertical="center" wrapText="1"/>
    </xf>
    <xf numFmtId="165" fontId="1" fillId="5" borderId="26" xfId="0" applyNumberFormat="1" applyFont="1" applyFill="1" applyBorder="1" applyAlignment="1" applyProtection="1">
      <alignment horizontal="right" vertical="center" wrapText="1"/>
    </xf>
    <xf numFmtId="164" fontId="1" fillId="5" borderId="26" xfId="1" applyNumberFormat="1" applyFont="1" applyFill="1" applyBorder="1" applyAlignment="1" applyProtection="1">
      <alignment horizontal="right" vertical="center" wrapText="1"/>
    </xf>
    <xf numFmtId="165" fontId="1" fillId="2" borderId="26" xfId="0" applyNumberFormat="1" applyFont="1" applyFill="1" applyBorder="1" applyAlignment="1" applyProtection="1">
      <alignment horizontal="right" vertical="center" wrapText="1"/>
    </xf>
    <xf numFmtId="164" fontId="1" fillId="2" borderId="24" xfId="1" applyNumberFormat="1" applyFont="1" applyFill="1" applyBorder="1" applyAlignment="1" applyProtection="1">
      <alignment horizontal="right" vertical="center" wrapText="1"/>
    </xf>
    <xf numFmtId="0" fontId="3" fillId="0" borderId="4" xfId="0" applyFont="1" applyBorder="1"/>
    <xf numFmtId="164" fontId="1" fillId="5" borderId="24" xfId="1" applyNumberFormat="1" applyFont="1" applyFill="1" applyBorder="1" applyAlignment="1" applyProtection="1">
      <alignment horizontal="right" vertical="center" wrapText="1"/>
    </xf>
    <xf numFmtId="164" fontId="1" fillId="2" borderId="3" xfId="1" applyNumberFormat="1" applyFont="1" applyFill="1" applyBorder="1" applyAlignment="1" applyProtection="1">
      <alignment horizontal="right" vertical="center" wrapText="1"/>
    </xf>
    <xf numFmtId="164" fontId="1" fillId="2" borderId="31" xfId="1" applyNumberFormat="1" applyFont="1" applyFill="1" applyBorder="1" applyAlignment="1" applyProtection="1">
      <alignment horizontal="right" vertical="center" wrapText="1"/>
    </xf>
    <xf numFmtId="164" fontId="1" fillId="2" borderId="27" xfId="1" applyNumberFormat="1" applyFont="1" applyFill="1" applyBorder="1" applyAlignment="1" applyProtection="1">
      <alignment horizontal="right" vertical="center" wrapText="1"/>
    </xf>
    <xf numFmtId="164" fontId="1" fillId="2" borderId="25" xfId="1" applyNumberFormat="1" applyFont="1" applyFill="1" applyBorder="1" applyAlignment="1" applyProtection="1">
      <alignment horizontal="right" vertical="center" wrapText="1"/>
    </xf>
    <xf numFmtId="164" fontId="1" fillId="2" borderId="28" xfId="1" applyNumberFormat="1" applyFont="1" applyFill="1" applyBorder="1" applyAlignment="1" applyProtection="1">
      <alignment horizontal="right" vertical="center" wrapText="1"/>
    </xf>
    <xf numFmtId="0" fontId="9" fillId="0" borderId="21" xfId="0" applyFont="1" applyBorder="1" applyAlignment="1">
      <alignment wrapText="1"/>
    </xf>
    <xf numFmtId="0" fontId="9" fillId="0" borderId="18" xfId="0" applyFont="1" applyBorder="1" applyAlignment="1">
      <alignment wrapText="1"/>
    </xf>
    <xf numFmtId="164" fontId="12" fillId="2" borderId="17" xfId="1" applyNumberFormat="1" applyFont="1" applyFill="1" applyBorder="1" applyAlignment="1" applyProtection="1">
      <alignment horizontal="right" vertical="center" wrapText="1"/>
    </xf>
    <xf numFmtId="164" fontId="12" fillId="5" borderId="14" xfId="1" applyNumberFormat="1" applyFont="1" applyFill="1" applyBorder="1" applyAlignment="1" applyProtection="1">
      <alignment horizontal="right" vertical="center" wrapText="1"/>
    </xf>
    <xf numFmtId="164" fontId="12" fillId="2" borderId="14" xfId="1" applyNumberFormat="1" applyFont="1" applyFill="1" applyBorder="1" applyAlignment="1" applyProtection="1">
      <alignment horizontal="right" vertical="center" wrapText="1"/>
    </xf>
    <xf numFmtId="164" fontId="9" fillId="0" borderId="10" xfId="1" applyNumberFormat="1" applyFont="1" applyBorder="1" applyAlignment="1">
      <alignment vertical="center"/>
    </xf>
    <xf numFmtId="164" fontId="12" fillId="2" borderId="29" xfId="1" applyNumberFormat="1" applyFont="1" applyFill="1" applyBorder="1" applyAlignment="1" applyProtection="1">
      <alignment horizontal="right" vertical="center" wrapText="1"/>
    </xf>
    <xf numFmtId="164" fontId="12" fillId="5" borderId="32" xfId="1" applyNumberFormat="1" applyFont="1" applyFill="1" applyBorder="1" applyAlignment="1" applyProtection="1">
      <alignment horizontal="right" vertical="center" wrapText="1"/>
    </xf>
    <xf numFmtId="164" fontId="12" fillId="2" borderId="32" xfId="1" applyNumberFormat="1" applyFont="1" applyFill="1" applyBorder="1" applyAlignment="1" applyProtection="1">
      <alignment horizontal="right" vertical="center" wrapText="1"/>
    </xf>
    <xf numFmtId="164" fontId="9" fillId="0" borderId="7" xfId="1" applyNumberFormat="1" applyFont="1" applyBorder="1" applyAlignment="1">
      <alignment vertical="center"/>
    </xf>
    <xf numFmtId="10" fontId="12" fillId="5" borderId="32" xfId="1" applyNumberFormat="1" applyFont="1" applyFill="1" applyBorder="1" applyAlignment="1" applyProtection="1">
      <alignment horizontal="right" vertical="center" wrapText="1"/>
    </xf>
    <xf numFmtId="10" fontId="12" fillId="2" borderId="32" xfId="1" applyNumberFormat="1" applyFont="1" applyFill="1" applyBorder="1" applyAlignment="1" applyProtection="1">
      <alignment horizontal="right" vertical="center" wrapText="1"/>
    </xf>
    <xf numFmtId="165" fontId="1" fillId="6" borderId="26" xfId="0" applyNumberFormat="1" applyFont="1" applyFill="1" applyBorder="1" applyAlignment="1" applyProtection="1">
      <alignment horizontal="right" vertical="center" wrapText="1"/>
    </xf>
    <xf numFmtId="0" fontId="1" fillId="3" borderId="6" xfId="0" applyFont="1" applyFill="1" applyBorder="1" applyAlignment="1" applyProtection="1">
      <alignment horizontal="center" vertical="top" wrapText="1"/>
    </xf>
    <xf numFmtId="0" fontId="1" fillId="3" borderId="22" xfId="0" applyFont="1" applyFill="1" applyBorder="1" applyAlignment="1" applyProtection="1">
      <alignment horizontal="center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2"/>
  <sheetViews>
    <sheetView tabSelected="1" workbookViewId="0"/>
  </sheetViews>
  <sheetFormatPr defaultRowHeight="15" x14ac:dyDescent="0.25"/>
  <cols>
    <col min="1" max="1" width="6.85546875" customWidth="1"/>
    <col min="2" max="2" width="25" customWidth="1"/>
    <col min="3" max="32" width="11.7109375" customWidth="1"/>
  </cols>
  <sheetData>
    <row r="1" spans="1:32" s="9" customFormat="1" ht="38.25" customHeight="1" thickBot="1" x14ac:dyDescent="0.3">
      <c r="B1" s="8"/>
      <c r="C1" s="62" t="s">
        <v>3</v>
      </c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</row>
    <row r="2" spans="1:32" s="9" customFormat="1" ht="78" customHeight="1" thickBot="1" x14ac:dyDescent="0.3">
      <c r="A2" s="14" t="s">
        <v>29</v>
      </c>
      <c r="B2" s="1" t="s">
        <v>4</v>
      </c>
      <c r="C2" s="10" t="s">
        <v>31</v>
      </c>
      <c r="D2" s="16" t="s">
        <v>45</v>
      </c>
      <c r="E2" s="24" t="s">
        <v>32</v>
      </c>
      <c r="F2" s="25" t="s">
        <v>46</v>
      </c>
      <c r="G2" s="11" t="s">
        <v>33</v>
      </c>
      <c r="H2" s="16" t="s">
        <v>47</v>
      </c>
      <c r="I2" s="24" t="s">
        <v>34</v>
      </c>
      <c r="J2" s="25" t="s">
        <v>48</v>
      </c>
      <c r="K2" s="11" t="s">
        <v>35</v>
      </c>
      <c r="L2" s="16" t="s">
        <v>49</v>
      </c>
      <c r="M2" s="24" t="s">
        <v>36</v>
      </c>
      <c r="N2" s="25" t="s">
        <v>50</v>
      </c>
      <c r="O2" s="11" t="s">
        <v>37</v>
      </c>
      <c r="P2" s="16" t="s">
        <v>51</v>
      </c>
      <c r="Q2" s="24" t="s">
        <v>38</v>
      </c>
      <c r="R2" s="25" t="s">
        <v>52</v>
      </c>
      <c r="S2" s="11" t="s">
        <v>39</v>
      </c>
      <c r="T2" s="16" t="s">
        <v>53</v>
      </c>
      <c r="U2" s="24" t="s">
        <v>40</v>
      </c>
      <c r="V2" s="25" t="s">
        <v>54</v>
      </c>
      <c r="W2" s="11" t="s">
        <v>41</v>
      </c>
      <c r="X2" s="16" t="s">
        <v>55</v>
      </c>
      <c r="Y2" s="24" t="s">
        <v>42</v>
      </c>
      <c r="Z2" s="25" t="s">
        <v>56</v>
      </c>
      <c r="AA2" s="11" t="s">
        <v>43</v>
      </c>
      <c r="AB2" s="16" t="s">
        <v>57</v>
      </c>
      <c r="AC2" s="24" t="s">
        <v>44</v>
      </c>
      <c r="AD2" s="25" t="s">
        <v>58</v>
      </c>
      <c r="AE2" s="10" t="s">
        <v>30</v>
      </c>
      <c r="AF2" s="23" t="s">
        <v>59</v>
      </c>
    </row>
    <row r="3" spans="1:32" x14ac:dyDescent="0.25">
      <c r="A3" s="15">
        <v>1</v>
      </c>
      <c r="B3" s="12" t="s">
        <v>5</v>
      </c>
      <c r="C3" s="5">
        <v>203.63095737838901</v>
      </c>
      <c r="D3" s="17">
        <f>C3/C$45</f>
        <v>9.8587218849134226E-2</v>
      </c>
      <c r="E3" s="26">
        <v>1893.83701548313</v>
      </c>
      <c r="F3" s="27">
        <f>E3/E$45</f>
        <v>0.16491809954037087</v>
      </c>
      <c r="G3" s="4">
        <v>3450.72764308151</v>
      </c>
      <c r="H3" s="17">
        <f>G3/G$45</f>
        <v>0.18932629692782973</v>
      </c>
      <c r="I3" s="26">
        <v>3901.8245655003898</v>
      </c>
      <c r="J3" s="27">
        <f>I3/I$45</f>
        <v>0.18737837839984459</v>
      </c>
      <c r="K3" s="4">
        <v>2853.82875753078</v>
      </c>
      <c r="L3" s="17">
        <f>K3/K$45</f>
        <v>0.2046951563602456</v>
      </c>
      <c r="M3" s="26">
        <v>1666.54980933256</v>
      </c>
      <c r="N3" s="27">
        <f>M3/M$45</f>
        <v>0.22177696876610475</v>
      </c>
      <c r="O3" s="4">
        <v>962.65817473665697</v>
      </c>
      <c r="P3" s="17">
        <f>O3/O$45</f>
        <v>0.28138020371560213</v>
      </c>
      <c r="Q3" s="26">
        <v>449.49096498319301</v>
      </c>
      <c r="R3" s="27">
        <f>Q3/Q$45</f>
        <v>0.2755978789672564</v>
      </c>
      <c r="S3" s="4">
        <v>195.20376825815299</v>
      </c>
      <c r="T3" s="17">
        <f>S3/S$45</f>
        <v>0.27846818523752903</v>
      </c>
      <c r="U3" s="26">
        <v>212.87133117454599</v>
      </c>
      <c r="V3" s="27">
        <f>U3/U$45</f>
        <v>0.33904118432655433</v>
      </c>
      <c r="W3" s="4">
        <v>94.006137083347895</v>
      </c>
      <c r="X3" s="17">
        <f>W3/W$45</f>
        <v>0.40495360567355587</v>
      </c>
      <c r="Y3" s="26">
        <v>16.344812778804101</v>
      </c>
      <c r="Z3" s="27">
        <f>Y3/Y$45</f>
        <v>0.18544487394766798</v>
      </c>
      <c r="AA3" s="4">
        <v>62.874917886078499</v>
      </c>
      <c r="AB3" s="17">
        <f>AA3/AA$45</f>
        <v>0.76755193117338139</v>
      </c>
      <c r="AC3" s="30">
        <v>27.417673828436701</v>
      </c>
      <c r="AD3" s="27">
        <f>AC3/AC$45</f>
        <v>1</v>
      </c>
      <c r="AE3" s="19">
        <f>SUM(C3,E3,G3,I3,K3,M3,O3,Q3,S3,U3,W3,Y3,AA3,AC3)</f>
        <v>15991.266529035975</v>
      </c>
      <c r="AF3" s="41">
        <f>AE3/AE$45</f>
        <v>0.19775118136605646</v>
      </c>
    </row>
    <row r="4" spans="1:32" ht="26.25" x14ac:dyDescent="0.25">
      <c r="A4" s="15">
        <v>2</v>
      </c>
      <c r="B4" s="49" t="s">
        <v>60</v>
      </c>
      <c r="C4" s="51">
        <f>C3/$AE3</f>
        <v>1.273388552486748E-2</v>
      </c>
      <c r="D4" s="17"/>
      <c r="E4" s="52">
        <f>E3/$AE3</f>
        <v>0.11842945723182184</v>
      </c>
      <c r="F4" s="27"/>
      <c r="G4" s="53">
        <f>G3/$AE3</f>
        <v>0.21578826397620773</v>
      </c>
      <c r="H4" s="17"/>
      <c r="I4" s="52">
        <f>I3/$AE3</f>
        <v>0.24399721925813023</v>
      </c>
      <c r="J4" s="27"/>
      <c r="K4" s="53">
        <f>K3/$AE3</f>
        <v>0.17846170923040838</v>
      </c>
      <c r="L4" s="17"/>
      <c r="M4" s="52">
        <f>M3/$AE3</f>
        <v>0.10421624868215032</v>
      </c>
      <c r="N4" s="27"/>
      <c r="O4" s="53">
        <f>O3/$AE3</f>
        <v>6.0198995057003178E-2</v>
      </c>
      <c r="P4" s="17"/>
      <c r="Q4" s="52">
        <f>Q3/$AE3</f>
        <v>2.81085281248383E-2</v>
      </c>
      <c r="R4" s="27"/>
      <c r="S4" s="53">
        <f>S3/$AE3</f>
        <v>1.2206898553264296E-2</v>
      </c>
      <c r="T4" s="17"/>
      <c r="U4" s="52">
        <f>U3/$AE3</f>
        <v>1.3311724295760257E-2</v>
      </c>
      <c r="V4" s="27"/>
      <c r="W4" s="53">
        <f>W3/$AE3</f>
        <v>5.8785923499340862E-3</v>
      </c>
      <c r="X4" s="17"/>
      <c r="Y4" s="52">
        <f>Y3/$AE3</f>
        <v>1.0221087084707255E-3</v>
      </c>
      <c r="Z4" s="27"/>
      <c r="AA4" s="53">
        <f>AA3/$AE3</f>
        <v>3.9318285247709446E-3</v>
      </c>
      <c r="AB4" s="17"/>
      <c r="AC4" s="52">
        <f>AC3/$AE3</f>
        <v>1.7145404823722592E-3</v>
      </c>
      <c r="AD4" s="27"/>
      <c r="AE4" s="54">
        <f>SUM(C4,E4,G4,I4,K4,M4,O4,Q4,S4,U4,W4,Y4,AA4,AC4)</f>
        <v>1</v>
      </c>
      <c r="AF4" s="46"/>
    </row>
    <row r="5" spans="1:32" x14ac:dyDescent="0.25">
      <c r="A5" s="15">
        <v>3</v>
      </c>
      <c r="B5" s="7" t="s">
        <v>6</v>
      </c>
      <c r="C5" s="3">
        <v>71.314584055308401</v>
      </c>
      <c r="D5" s="18">
        <f t="shared" ref="D5:F41" si="0">C5/C$45</f>
        <v>3.4526707510052809E-2</v>
      </c>
      <c r="E5" s="28">
        <v>336.85816518141797</v>
      </c>
      <c r="F5" s="29">
        <f t="shared" si="0"/>
        <v>2.9334102122934583E-2</v>
      </c>
      <c r="G5" s="2">
        <v>539.12067920480797</v>
      </c>
      <c r="H5" s="18">
        <f t="shared" ref="H5" si="1">G5/G$45</f>
        <v>2.9579188028851254E-2</v>
      </c>
      <c r="I5" s="28">
        <v>790.02901109317804</v>
      </c>
      <c r="J5" s="29">
        <f t="shared" ref="J5:L5" si="2">I5/I$45</f>
        <v>3.7939777276605427E-2</v>
      </c>
      <c r="K5" s="2">
        <v>959.69834209519104</v>
      </c>
      <c r="L5" s="18">
        <f t="shared" si="2"/>
        <v>6.8835805818921791E-2</v>
      </c>
      <c r="M5" s="28">
        <v>957.91682502811796</v>
      </c>
      <c r="N5" s="29">
        <f t="shared" ref="N5" si="3">M5/M$45</f>
        <v>0.12747527172312315</v>
      </c>
      <c r="O5" s="2">
        <v>688.990662057544</v>
      </c>
      <c r="P5" s="18">
        <f t="shared" ref="P5" si="4">O5/O$45</f>
        <v>0.20138854884905913</v>
      </c>
      <c r="Q5" s="28">
        <v>405.02323933732998</v>
      </c>
      <c r="R5" s="29">
        <f t="shared" ref="R5" si="5">Q5/Q$45</f>
        <v>0.24833323557012835</v>
      </c>
      <c r="S5" s="2">
        <v>253.71567363248101</v>
      </c>
      <c r="T5" s="18">
        <f t="shared" ref="T5" si="6">S5/S$45</f>
        <v>0.36193841867498527</v>
      </c>
      <c r="U5" s="28">
        <v>156.26130578352601</v>
      </c>
      <c r="V5" s="29">
        <f t="shared" ref="V5" si="7">U5/U$45</f>
        <v>0.24887812691799177</v>
      </c>
      <c r="W5" s="2">
        <v>119.66399241414599</v>
      </c>
      <c r="X5" s="18">
        <f t="shared" ref="X5" si="8">W5/W$45</f>
        <v>0.5154808685994321</v>
      </c>
      <c r="Y5" s="28">
        <v>51.355428607432899</v>
      </c>
      <c r="Z5" s="29">
        <f t="shared" ref="Z5" si="9">Y5/Y$45</f>
        <v>0.58266809865109193</v>
      </c>
      <c r="AA5" s="2">
        <v>19.041256554339601</v>
      </c>
      <c r="AB5" s="18">
        <f t="shared" ref="AB5" si="10">AA5/AA$45</f>
        <v>0.23244806882661859</v>
      </c>
      <c r="AC5" s="28" t="s">
        <v>1</v>
      </c>
      <c r="AD5" s="28" t="s">
        <v>1</v>
      </c>
      <c r="AE5" s="20">
        <f t="shared" ref="AE5:AE46" si="11">SUM(C5,E5,G5,I5,K5,M5,O5,Q5,S5,U5,W5,Y5,AA5,AC5)</f>
        <v>5348.9891650448217</v>
      </c>
      <c r="AF5" s="47">
        <f t="shared" ref="AF5" si="12">AE5/AE$45</f>
        <v>6.6146663529196806E-2</v>
      </c>
    </row>
    <row r="6" spans="1:32" ht="26.25" x14ac:dyDescent="0.25">
      <c r="A6" s="15">
        <v>4</v>
      </c>
      <c r="B6" s="49" t="s">
        <v>61</v>
      </c>
      <c r="C6" s="51">
        <f>C5/$AE5</f>
        <v>1.3332347824023087E-2</v>
      </c>
      <c r="D6" s="17"/>
      <c r="E6" s="52">
        <f>E5/$AE5</f>
        <v>6.297604178799926E-2</v>
      </c>
      <c r="F6" s="27"/>
      <c r="G6" s="53">
        <f>G5/$AE5</f>
        <v>0.10078926364777754</v>
      </c>
      <c r="H6" s="17"/>
      <c r="I6" s="52">
        <f>I5/$AE5</f>
        <v>0.14769688004902848</v>
      </c>
      <c r="J6" s="27"/>
      <c r="K6" s="53">
        <f>K5/$AE5</f>
        <v>0.17941676688499131</v>
      </c>
      <c r="L6" s="17"/>
      <c r="M6" s="52">
        <f>M5/$AE5</f>
        <v>0.17908371011256127</v>
      </c>
      <c r="N6" s="27"/>
      <c r="O6" s="53">
        <f>O5/$AE5</f>
        <v>0.12880763837774023</v>
      </c>
      <c r="P6" s="17"/>
      <c r="Q6" s="52">
        <f>Q5/$AE5</f>
        <v>7.5719584923469571E-2</v>
      </c>
      <c r="R6" s="27"/>
      <c r="S6" s="53">
        <f>S5/$AE5</f>
        <v>4.7432452338937392E-2</v>
      </c>
      <c r="T6" s="17"/>
      <c r="U6" s="52">
        <f>U5/$AE5</f>
        <v>2.9213240289339158E-2</v>
      </c>
      <c r="V6" s="27"/>
      <c r="W6" s="53">
        <f>W5/$AE5</f>
        <v>2.2371328249483055E-2</v>
      </c>
      <c r="X6" s="17"/>
      <c r="Y6" s="52">
        <f>Y5/$AE5</f>
        <v>9.6009595500839949E-3</v>
      </c>
      <c r="Z6" s="27"/>
      <c r="AA6" s="53">
        <f>AA5/$AE5</f>
        <v>3.559785964565521E-3</v>
      </c>
      <c r="AB6" s="17"/>
      <c r="AC6" s="28" t="s">
        <v>1</v>
      </c>
      <c r="AD6" s="28" t="s">
        <v>1</v>
      </c>
      <c r="AE6" s="54">
        <f t="shared" ref="AE6" si="13">SUM(C6,E6,G6,I6,K6,M6,O6,Q6,S6,U6,W6,Y6,AA6,AC6)</f>
        <v>0.99999999999999978</v>
      </c>
      <c r="AF6" s="47"/>
    </row>
    <row r="7" spans="1:32" x14ac:dyDescent="0.25">
      <c r="A7" s="15">
        <v>5</v>
      </c>
      <c r="B7" s="7" t="s">
        <v>7</v>
      </c>
      <c r="C7" s="3">
        <v>457.70531517852203</v>
      </c>
      <c r="D7" s="18">
        <f t="shared" si="0"/>
        <v>0.22159643433816037</v>
      </c>
      <c r="E7" s="28">
        <v>1702.66806559216</v>
      </c>
      <c r="F7" s="29">
        <f t="shared" si="0"/>
        <v>0.14827082754737714</v>
      </c>
      <c r="G7" s="2">
        <v>1344.32946162795</v>
      </c>
      <c r="H7" s="18">
        <f t="shared" ref="H7" si="14">G7/G$45</f>
        <v>7.3757463684881938E-2</v>
      </c>
      <c r="I7" s="28">
        <v>697.23646768335902</v>
      </c>
      <c r="J7" s="29">
        <f t="shared" ref="J7:L7" si="15">I7/I$45</f>
        <v>3.3483575820121118E-2</v>
      </c>
      <c r="K7" s="2">
        <v>201.48733271072501</v>
      </c>
      <c r="L7" s="18">
        <f t="shared" si="15"/>
        <v>1.4451981733310379E-2</v>
      </c>
      <c r="M7" s="28">
        <v>54.285142649530798</v>
      </c>
      <c r="N7" s="29">
        <f t="shared" ref="N7" si="16">M7/M$45</f>
        <v>7.2240231395604877E-3</v>
      </c>
      <c r="O7" s="2">
        <v>6.9131516992662503</v>
      </c>
      <c r="P7" s="18">
        <f t="shared" ref="P7" si="17">O7/O$45</f>
        <v>2.0206799095520388E-3</v>
      </c>
      <c r="Q7" s="28">
        <v>5.7717535575576404</v>
      </c>
      <c r="R7" s="29">
        <f t="shared" ref="R7" si="18">Q7/Q$45</f>
        <v>3.5388543092163814E-3</v>
      </c>
      <c r="S7" s="2" t="s">
        <v>1</v>
      </c>
      <c r="T7" s="2" t="s">
        <v>1</v>
      </c>
      <c r="U7" s="28" t="s">
        <v>1</v>
      </c>
      <c r="V7" s="28" t="s">
        <v>1</v>
      </c>
      <c r="W7" s="2" t="s">
        <v>1</v>
      </c>
      <c r="X7" s="2" t="s">
        <v>1</v>
      </c>
      <c r="Y7" s="28" t="s">
        <v>1</v>
      </c>
      <c r="Z7" s="28" t="s">
        <v>1</v>
      </c>
      <c r="AA7" s="2" t="s">
        <v>1</v>
      </c>
      <c r="AB7" s="2" t="s">
        <v>1</v>
      </c>
      <c r="AC7" s="28" t="s">
        <v>1</v>
      </c>
      <c r="AD7" s="28" t="s">
        <v>1</v>
      </c>
      <c r="AE7" s="20">
        <f t="shared" si="11"/>
        <v>4470.3966906990709</v>
      </c>
      <c r="AF7" s="47">
        <f t="shared" ref="AF7" si="19">AE7/AE$45</f>
        <v>5.5281814305045147E-2</v>
      </c>
    </row>
    <row r="8" spans="1:32" ht="26.25" x14ac:dyDescent="0.25">
      <c r="A8" s="15">
        <v>6</v>
      </c>
      <c r="B8" s="49" t="s">
        <v>62</v>
      </c>
      <c r="C8" s="51">
        <f>C7/$AE7</f>
        <v>0.10238583885202078</v>
      </c>
      <c r="D8" s="17"/>
      <c r="E8" s="52">
        <f>E7/$AE7</f>
        <v>0.38087628087562414</v>
      </c>
      <c r="F8" s="27"/>
      <c r="G8" s="53">
        <f>G7/$AE7</f>
        <v>0.30071815873184327</v>
      </c>
      <c r="H8" s="17"/>
      <c r="I8" s="52">
        <f>I7/$AE7</f>
        <v>0.15596747132843969</v>
      </c>
      <c r="J8" s="27"/>
      <c r="K8" s="53">
        <f>K7/$AE7</f>
        <v>4.5071466058019309E-2</v>
      </c>
      <c r="L8" s="17"/>
      <c r="M8" s="52">
        <f>M7/$AE7</f>
        <v>1.2143249560486277E-2</v>
      </c>
      <c r="N8" s="27"/>
      <c r="O8" s="53">
        <f>O7/$AE7</f>
        <v>1.5464291376310023E-3</v>
      </c>
      <c r="P8" s="17"/>
      <c r="Q8" s="52">
        <f>Q7/$AE7</f>
        <v>1.2911054559355149E-3</v>
      </c>
      <c r="R8" s="27"/>
      <c r="S8" s="2" t="s">
        <v>1</v>
      </c>
      <c r="T8" s="2" t="s">
        <v>1</v>
      </c>
      <c r="U8" s="28" t="s">
        <v>1</v>
      </c>
      <c r="V8" s="28" t="s">
        <v>1</v>
      </c>
      <c r="W8" s="2" t="s">
        <v>1</v>
      </c>
      <c r="X8" s="2" t="s">
        <v>1</v>
      </c>
      <c r="Y8" s="28" t="s">
        <v>1</v>
      </c>
      <c r="Z8" s="28" t="s">
        <v>1</v>
      </c>
      <c r="AA8" s="2" t="s">
        <v>1</v>
      </c>
      <c r="AB8" s="2" t="s">
        <v>1</v>
      </c>
      <c r="AC8" s="28" t="s">
        <v>1</v>
      </c>
      <c r="AD8" s="28" t="s">
        <v>1</v>
      </c>
      <c r="AE8" s="54">
        <f t="shared" ref="AE8" si="20">SUM(C8,E8,G8,I8,K8,M8,O8,Q8,S8,U8,W8,Y8,AA8,AC8)</f>
        <v>1</v>
      </c>
      <c r="AF8" s="47"/>
    </row>
    <row r="9" spans="1:32" x14ac:dyDescent="0.25">
      <c r="A9" s="15">
        <v>7</v>
      </c>
      <c r="B9" s="7" t="s">
        <v>8</v>
      </c>
      <c r="C9" s="3">
        <v>57.444536326139499</v>
      </c>
      <c r="D9" s="18">
        <f t="shared" si="0"/>
        <v>2.7811572205833923E-2</v>
      </c>
      <c r="E9" s="28">
        <v>267.95297761323502</v>
      </c>
      <c r="F9" s="29">
        <f t="shared" si="0"/>
        <v>2.3333737524865641E-2</v>
      </c>
      <c r="G9" s="2">
        <v>442.84200597381403</v>
      </c>
      <c r="H9" s="18">
        <f t="shared" ref="H9" si="21">G9/G$45</f>
        <v>2.4296799338310929E-2</v>
      </c>
      <c r="I9" s="28">
        <v>673.07723423687503</v>
      </c>
      <c r="J9" s="29">
        <f t="shared" ref="J9:L9" si="22">I9/I$45</f>
        <v>3.2323370405810056E-2</v>
      </c>
      <c r="K9" s="2">
        <v>747.07215244038105</v>
      </c>
      <c r="L9" s="18">
        <f t="shared" si="22"/>
        <v>5.3584872831851996E-2</v>
      </c>
      <c r="M9" s="28">
        <v>573.84545438493399</v>
      </c>
      <c r="N9" s="29">
        <f t="shared" ref="N9" si="23">M9/M$45</f>
        <v>7.6364777518811516E-2</v>
      </c>
      <c r="O9" s="2">
        <v>332.59083495124497</v>
      </c>
      <c r="P9" s="18">
        <f t="shared" ref="P9" si="24">O9/O$45</f>
        <v>9.7214649341262102E-2</v>
      </c>
      <c r="Q9" s="28">
        <v>108.003580364793</v>
      </c>
      <c r="R9" s="29">
        <f t="shared" ref="R9" si="25">Q9/Q$45</f>
        <v>6.6220591709823445E-2</v>
      </c>
      <c r="S9" s="2">
        <v>26.490766808910401</v>
      </c>
      <c r="T9" s="18">
        <f t="shared" ref="T9" si="26">S9/S$45</f>
        <v>3.779043726795342E-2</v>
      </c>
      <c r="U9" s="28" t="s">
        <v>1</v>
      </c>
      <c r="V9" s="28" t="s">
        <v>1</v>
      </c>
      <c r="W9" s="2" t="s">
        <v>1</v>
      </c>
      <c r="X9" s="2" t="s">
        <v>1</v>
      </c>
      <c r="Y9" s="28" t="s">
        <v>1</v>
      </c>
      <c r="Z9" s="28" t="s">
        <v>1</v>
      </c>
      <c r="AA9" s="2" t="s">
        <v>1</v>
      </c>
      <c r="AB9" s="2" t="s">
        <v>1</v>
      </c>
      <c r="AC9" s="28" t="s">
        <v>1</v>
      </c>
      <c r="AD9" s="28" t="s">
        <v>1</v>
      </c>
      <c r="AE9" s="20">
        <f t="shared" si="11"/>
        <v>3229.3195431003269</v>
      </c>
      <c r="AF9" s="47">
        <f t="shared" ref="AF9" si="27">AE9/AE$45</f>
        <v>3.9934407540331396E-2</v>
      </c>
    </row>
    <row r="10" spans="1:32" ht="26.25" x14ac:dyDescent="0.25">
      <c r="A10" s="15">
        <v>8</v>
      </c>
      <c r="B10" s="49" t="s">
        <v>63</v>
      </c>
      <c r="C10" s="51">
        <f>C9/$AE9</f>
        <v>1.7788433618739861E-2</v>
      </c>
      <c r="D10" s="17"/>
      <c r="E10" s="52">
        <f>E9/$AE9</f>
        <v>8.2975058379012326E-2</v>
      </c>
      <c r="F10" s="27"/>
      <c r="G10" s="53">
        <f>G9/$AE9</f>
        <v>0.1371316774519814</v>
      </c>
      <c r="H10" s="17"/>
      <c r="I10" s="52">
        <f>I9/$AE9</f>
        <v>0.20842695349704643</v>
      </c>
      <c r="J10" s="27"/>
      <c r="K10" s="53">
        <f>K9/$AE9</f>
        <v>0.23134042403346375</v>
      </c>
      <c r="L10" s="17"/>
      <c r="M10" s="52">
        <f>M9/$AE9</f>
        <v>0.17769856674945531</v>
      </c>
      <c r="N10" s="27"/>
      <c r="O10" s="53">
        <f>O9/$AE9</f>
        <v>0.10299099562997696</v>
      </c>
      <c r="P10" s="17"/>
      <c r="Q10" s="52">
        <f>Q9/$AE9</f>
        <v>3.3444686697403608E-2</v>
      </c>
      <c r="R10" s="27"/>
      <c r="S10" s="53">
        <f>S9/$AE9</f>
        <v>8.2032039429203677E-3</v>
      </c>
      <c r="T10" s="17"/>
      <c r="U10" s="28" t="s">
        <v>1</v>
      </c>
      <c r="V10" s="28" t="s">
        <v>1</v>
      </c>
      <c r="W10" s="2" t="s">
        <v>1</v>
      </c>
      <c r="X10" s="2" t="s">
        <v>1</v>
      </c>
      <c r="Y10" s="28" t="s">
        <v>1</v>
      </c>
      <c r="Z10" s="28" t="s">
        <v>1</v>
      </c>
      <c r="AA10" s="2" t="s">
        <v>1</v>
      </c>
      <c r="AB10" s="2" t="s">
        <v>1</v>
      </c>
      <c r="AC10" s="28" t="s">
        <v>1</v>
      </c>
      <c r="AD10" s="28" t="s">
        <v>1</v>
      </c>
      <c r="AE10" s="54">
        <f t="shared" ref="AE10" si="28">SUM(C10,E10,G10,I10,K10,M10,O10,Q10,S10,U10,W10,Y10,AA10,AC10)</f>
        <v>1</v>
      </c>
      <c r="AF10" s="47"/>
    </row>
    <row r="11" spans="1:32" x14ac:dyDescent="0.25">
      <c r="A11" s="15">
        <v>9</v>
      </c>
      <c r="B11" s="7" t="s">
        <v>9</v>
      </c>
      <c r="C11" s="3">
        <v>132.99513265255399</v>
      </c>
      <c r="D11" s="18">
        <f t="shared" si="0"/>
        <v>6.4389130304597253E-2</v>
      </c>
      <c r="E11" s="28">
        <v>628.34962862030204</v>
      </c>
      <c r="F11" s="29">
        <f t="shared" si="0"/>
        <v>5.4717605449549379E-2</v>
      </c>
      <c r="G11" s="2">
        <v>739.53952601061997</v>
      </c>
      <c r="H11" s="18">
        <f t="shared" ref="H11" si="29">G11/G$45</f>
        <v>4.0575291467025175E-2</v>
      </c>
      <c r="I11" s="28">
        <v>607.37570977322002</v>
      </c>
      <c r="J11" s="29">
        <f t="shared" ref="J11:L11" si="30">I11/I$45</f>
        <v>2.916816829312395E-2</v>
      </c>
      <c r="K11" s="2">
        <v>386.59841158010801</v>
      </c>
      <c r="L11" s="18">
        <f t="shared" si="30"/>
        <v>2.77293520496593E-2</v>
      </c>
      <c r="M11" s="28">
        <v>151.46050980809699</v>
      </c>
      <c r="N11" s="29">
        <f t="shared" ref="N11" si="31">M11/M$45</f>
        <v>2.0155684855564765E-2</v>
      </c>
      <c r="O11" s="2">
        <v>77.571415080271805</v>
      </c>
      <c r="P11" s="18">
        <f t="shared" ref="P11" si="32">O11/O$45</f>
        <v>2.2673739392246251E-2</v>
      </c>
      <c r="Q11" s="28">
        <v>9.8665968178554593</v>
      </c>
      <c r="R11" s="29">
        <f t="shared" ref="R11" si="33">Q11/Q$45</f>
        <v>6.0495390729994325E-3</v>
      </c>
      <c r="S11" s="2" t="s">
        <v>1</v>
      </c>
      <c r="T11" s="2" t="s">
        <v>1</v>
      </c>
      <c r="U11" s="28" t="s">
        <v>1</v>
      </c>
      <c r="V11" s="28" t="s">
        <v>1</v>
      </c>
      <c r="W11" s="2" t="s">
        <v>1</v>
      </c>
      <c r="X11" s="2" t="s">
        <v>1</v>
      </c>
      <c r="Y11" s="28" t="s">
        <v>1</v>
      </c>
      <c r="Z11" s="28" t="s">
        <v>1</v>
      </c>
      <c r="AA11" s="2" t="s">
        <v>1</v>
      </c>
      <c r="AB11" s="2" t="s">
        <v>1</v>
      </c>
      <c r="AC11" s="28" t="s">
        <v>1</v>
      </c>
      <c r="AD11" s="28" t="s">
        <v>1</v>
      </c>
      <c r="AE11" s="20">
        <f t="shared" si="11"/>
        <v>2733.7569303430287</v>
      </c>
      <c r="AF11" s="47">
        <f t="shared" ref="AF11" si="34">AE11/AE$45</f>
        <v>3.3806181740600884E-2</v>
      </c>
    </row>
    <row r="12" spans="1:32" ht="26.25" x14ac:dyDescent="0.25">
      <c r="A12" s="15">
        <v>10</v>
      </c>
      <c r="B12" s="49" t="s">
        <v>64</v>
      </c>
      <c r="C12" s="51">
        <f>C11/$AE11</f>
        <v>4.8649216459733281E-2</v>
      </c>
      <c r="D12" s="17"/>
      <c r="E12" s="52">
        <f>E11/$AE11</f>
        <v>0.22984838982793451</v>
      </c>
      <c r="F12" s="27"/>
      <c r="G12" s="53">
        <f>G11/$AE11</f>
        <v>0.27052131731324897</v>
      </c>
      <c r="H12" s="17"/>
      <c r="I12" s="52">
        <f>I11/$AE11</f>
        <v>0.22217619387873203</v>
      </c>
      <c r="J12" s="27"/>
      <c r="K12" s="53">
        <f>K11/$AE11</f>
        <v>0.14141652730317836</v>
      </c>
      <c r="L12" s="17"/>
      <c r="M12" s="52">
        <f>M11/$AE11</f>
        <v>5.5403795460736843E-2</v>
      </c>
      <c r="N12" s="27"/>
      <c r="O12" s="53">
        <f>O11/$AE11</f>
        <v>2.8375388542879059E-2</v>
      </c>
      <c r="P12" s="17"/>
      <c r="Q12" s="52">
        <f>Q11/$AE11</f>
        <v>3.6091712135567994E-3</v>
      </c>
      <c r="R12" s="27"/>
      <c r="S12" s="2" t="s">
        <v>1</v>
      </c>
      <c r="T12" s="2" t="s">
        <v>1</v>
      </c>
      <c r="U12" s="28" t="s">
        <v>1</v>
      </c>
      <c r="V12" s="28" t="s">
        <v>1</v>
      </c>
      <c r="W12" s="2" t="s">
        <v>1</v>
      </c>
      <c r="X12" s="2" t="s">
        <v>1</v>
      </c>
      <c r="Y12" s="28" t="s">
        <v>1</v>
      </c>
      <c r="Z12" s="28" t="s">
        <v>1</v>
      </c>
      <c r="AA12" s="2" t="s">
        <v>1</v>
      </c>
      <c r="AB12" s="2" t="s">
        <v>1</v>
      </c>
      <c r="AC12" s="28" t="s">
        <v>1</v>
      </c>
      <c r="AD12" s="28" t="s">
        <v>1</v>
      </c>
      <c r="AE12" s="54">
        <f t="shared" ref="AE12" si="35">SUM(C12,E12,G12,I12,K12,M12,O12,Q12,S12,U12,W12,Y12,AA12,AC12)</f>
        <v>0.99999999999999967</v>
      </c>
      <c r="AF12" s="47"/>
    </row>
    <row r="13" spans="1:32" x14ac:dyDescent="0.25">
      <c r="A13" s="15">
        <v>11</v>
      </c>
      <c r="B13" s="7" t="s">
        <v>10</v>
      </c>
      <c r="C13" s="3">
        <v>5.9441703859586399</v>
      </c>
      <c r="D13" s="18">
        <f t="shared" si="0"/>
        <v>2.8778493911812268E-3</v>
      </c>
      <c r="E13" s="28">
        <v>27.7414673911771</v>
      </c>
      <c r="F13" s="29">
        <f t="shared" si="0"/>
        <v>2.4157675888740447E-3</v>
      </c>
      <c r="G13" s="2">
        <v>200.198273001263</v>
      </c>
      <c r="H13" s="18">
        <f t="shared" ref="H13" si="36">G13/G$45</f>
        <v>1.0984001520568724E-2</v>
      </c>
      <c r="I13" s="28">
        <v>671.714469052509</v>
      </c>
      <c r="J13" s="29">
        <f t="shared" ref="J13:L13" si="37">I13/I$45</f>
        <v>3.225792596408808E-2</v>
      </c>
      <c r="K13" s="2">
        <v>532.11350525896603</v>
      </c>
      <c r="L13" s="18">
        <f t="shared" si="37"/>
        <v>3.8166640823475428E-2</v>
      </c>
      <c r="M13" s="28">
        <v>437.797554564032</v>
      </c>
      <c r="N13" s="29">
        <f t="shared" ref="N13" si="38">M13/M$45</f>
        <v>5.8260133624994687E-2</v>
      </c>
      <c r="O13" s="2">
        <v>184.39494302758399</v>
      </c>
      <c r="P13" s="18">
        <f t="shared" ref="P13" si="39">O13/O$45</f>
        <v>5.3897726103475957E-2</v>
      </c>
      <c r="Q13" s="28">
        <v>193.03965930134299</v>
      </c>
      <c r="R13" s="29">
        <f t="shared" ref="R13" si="40">Q13/Q$45</f>
        <v>0.11835904346153253</v>
      </c>
      <c r="S13" s="2">
        <v>50.458263089383003</v>
      </c>
      <c r="T13" s="18">
        <f t="shared" ref="T13" si="41">S13/S$45</f>
        <v>7.1981299736776042E-2</v>
      </c>
      <c r="U13" s="28">
        <v>113.01259338446999</v>
      </c>
      <c r="V13" s="29">
        <f t="shared" ref="V13" si="42">U13/U$45</f>
        <v>0.17999569643066921</v>
      </c>
      <c r="W13" s="2" t="s">
        <v>1</v>
      </c>
      <c r="X13" s="2" t="s">
        <v>1</v>
      </c>
      <c r="Y13" s="28" t="s">
        <v>1</v>
      </c>
      <c r="Z13" s="28" t="s">
        <v>1</v>
      </c>
      <c r="AA13" s="2" t="s">
        <v>1</v>
      </c>
      <c r="AB13" s="2" t="s">
        <v>1</v>
      </c>
      <c r="AC13" s="28" t="s">
        <v>1</v>
      </c>
      <c r="AD13" s="28" t="s">
        <v>1</v>
      </c>
      <c r="AE13" s="20">
        <f t="shared" si="11"/>
        <v>2416.4148984566855</v>
      </c>
      <c r="AF13" s="47">
        <f t="shared" ref="AF13" si="43">AE13/AE$45</f>
        <v>2.9881867078676964E-2</v>
      </c>
    </row>
    <row r="14" spans="1:32" ht="26.25" x14ac:dyDescent="0.25">
      <c r="A14" s="15">
        <v>12</v>
      </c>
      <c r="B14" s="49" t="s">
        <v>65</v>
      </c>
      <c r="C14" s="51">
        <f>C13/$AE13</f>
        <v>2.4599129850403833E-3</v>
      </c>
      <c r="D14" s="17"/>
      <c r="E14" s="52">
        <f>E13/$AE13</f>
        <v>1.1480423915981898E-2</v>
      </c>
      <c r="F14" s="27"/>
      <c r="G14" s="53">
        <f>G13/$AE13</f>
        <v>8.2849295925598504E-2</v>
      </c>
      <c r="H14" s="17"/>
      <c r="I14" s="52">
        <f>I13/$AE13</f>
        <v>0.27797977469908797</v>
      </c>
      <c r="J14" s="27"/>
      <c r="K14" s="53">
        <f>K13/$AE13</f>
        <v>0.22020783996937612</v>
      </c>
      <c r="L14" s="17"/>
      <c r="M14" s="52">
        <f>M13/$AE13</f>
        <v>0.18117648374194525</v>
      </c>
      <c r="N14" s="27"/>
      <c r="O14" s="53">
        <f>O13/$AE13</f>
        <v>7.6309305635118063E-2</v>
      </c>
      <c r="P14" s="17"/>
      <c r="Q14" s="52">
        <f>Q13/$AE13</f>
        <v>7.9886802313888006E-2</v>
      </c>
      <c r="R14" s="27"/>
      <c r="S14" s="53">
        <f>S13/$AE13</f>
        <v>2.0881456707459327E-2</v>
      </c>
      <c r="T14" s="17"/>
      <c r="U14" s="52">
        <f>U13/$AE13</f>
        <v>4.6768704106504563E-2</v>
      </c>
      <c r="V14" s="27"/>
      <c r="W14" s="2" t="s">
        <v>1</v>
      </c>
      <c r="X14" s="2" t="s">
        <v>1</v>
      </c>
      <c r="Y14" s="28" t="s">
        <v>1</v>
      </c>
      <c r="Z14" s="28" t="s">
        <v>1</v>
      </c>
      <c r="AA14" s="2" t="s">
        <v>1</v>
      </c>
      <c r="AB14" s="2" t="s">
        <v>1</v>
      </c>
      <c r="AC14" s="28" t="s">
        <v>1</v>
      </c>
      <c r="AD14" s="28" t="s">
        <v>1</v>
      </c>
      <c r="AE14" s="54">
        <f t="shared" ref="AE14" si="44">SUM(C14,E14,G14,I14,K14,M14,O14,Q14,S14,U14,W14,Y14,AA14,AC14)</f>
        <v>1</v>
      </c>
      <c r="AF14" s="47"/>
    </row>
    <row r="15" spans="1:32" ht="17.25" x14ac:dyDescent="0.25">
      <c r="A15" s="15">
        <v>13</v>
      </c>
      <c r="B15" s="7" t="s">
        <v>11</v>
      </c>
      <c r="C15" s="3">
        <v>89.034571329081004</v>
      </c>
      <c r="D15" s="18">
        <f t="shared" si="0"/>
        <v>4.310577763698379E-2</v>
      </c>
      <c r="E15" s="28">
        <v>395.12954404692402</v>
      </c>
      <c r="F15" s="29">
        <f t="shared" si="0"/>
        <v>3.4408459093217277E-2</v>
      </c>
      <c r="G15" s="2">
        <v>465.49666613542598</v>
      </c>
      <c r="H15" s="18">
        <f t="shared" ref="H15" si="45">G15/G$45</f>
        <v>2.5539761217715069E-2</v>
      </c>
      <c r="I15" s="28">
        <v>346.55215009539</v>
      </c>
      <c r="J15" s="29">
        <f t="shared" ref="J15:L15" si="46">I15/I$45</f>
        <v>1.6642567810458683E-2</v>
      </c>
      <c r="K15" s="2">
        <v>252.34907549622301</v>
      </c>
      <c r="L15" s="18">
        <f t="shared" si="46"/>
        <v>1.8100116669493498E-2</v>
      </c>
      <c r="M15" s="28">
        <v>117.624158988913</v>
      </c>
      <c r="N15" s="29">
        <f t="shared" ref="N15" si="47">M15/M$45</f>
        <v>1.5652895153893339E-2</v>
      </c>
      <c r="O15" s="2">
        <v>73.6253242594818</v>
      </c>
      <c r="P15" s="18">
        <f t="shared" ref="P15" si="48">O15/O$45</f>
        <v>2.1520316642433833E-2</v>
      </c>
      <c r="Q15" s="28">
        <v>33.103161529419502</v>
      </c>
      <c r="R15" s="29">
        <f t="shared" ref="R15" si="49">Q15/Q$45</f>
        <v>2.0296650690097007E-2</v>
      </c>
      <c r="S15" s="2" t="s">
        <v>1</v>
      </c>
      <c r="T15" s="2" t="s">
        <v>1</v>
      </c>
      <c r="U15" s="28" t="s">
        <v>1</v>
      </c>
      <c r="V15" s="28" t="s">
        <v>1</v>
      </c>
      <c r="W15" s="2" t="s">
        <v>1</v>
      </c>
      <c r="X15" s="2" t="s">
        <v>1</v>
      </c>
      <c r="Y15" s="28" t="s">
        <v>1</v>
      </c>
      <c r="Z15" s="28" t="s">
        <v>1</v>
      </c>
      <c r="AA15" s="2" t="s">
        <v>1</v>
      </c>
      <c r="AB15" s="2" t="s">
        <v>1</v>
      </c>
      <c r="AC15" s="28" t="s">
        <v>1</v>
      </c>
      <c r="AD15" s="28" t="s">
        <v>1</v>
      </c>
      <c r="AE15" s="20">
        <f t="shared" si="11"/>
        <v>1772.9146518808584</v>
      </c>
      <c r="AF15" s="47">
        <f t="shared" ref="AF15" si="50">AE15/AE$45</f>
        <v>2.1924215085405496E-2</v>
      </c>
    </row>
    <row r="16" spans="1:32" ht="28.5" x14ac:dyDescent="0.25">
      <c r="A16" s="15">
        <v>14</v>
      </c>
      <c r="B16" s="49" t="s">
        <v>77</v>
      </c>
      <c r="C16" s="51">
        <f>C15/$AE15</f>
        <v>5.0219321744916244E-2</v>
      </c>
      <c r="D16" s="17"/>
      <c r="E16" s="52">
        <f>E15/$AE15</f>
        <v>0.22287003135076866</v>
      </c>
      <c r="F16" s="27"/>
      <c r="G16" s="53">
        <f>G15/$AE15</f>
        <v>0.26256011006597951</v>
      </c>
      <c r="H16" s="17"/>
      <c r="I16" s="52">
        <f>I15/$AE15</f>
        <v>0.19547029504648633</v>
      </c>
      <c r="J16" s="27"/>
      <c r="K16" s="53">
        <f>K15/$AE15</f>
        <v>0.14233571550018478</v>
      </c>
      <c r="L16" s="17"/>
      <c r="M16" s="52">
        <f>M15/$AE15</f>
        <v>6.6345076941028883E-2</v>
      </c>
      <c r="N16" s="27"/>
      <c r="O16" s="53">
        <f>O15/$AE15</f>
        <v>4.1527844660414877E-2</v>
      </c>
      <c r="P16" s="17"/>
      <c r="Q16" s="52">
        <f>Q15/$AE15</f>
        <v>1.8671604690220625E-2</v>
      </c>
      <c r="R16" s="27"/>
      <c r="S16" s="2" t="s">
        <v>1</v>
      </c>
      <c r="T16" s="2" t="s">
        <v>1</v>
      </c>
      <c r="U16" s="28" t="s">
        <v>1</v>
      </c>
      <c r="V16" s="28" t="s">
        <v>1</v>
      </c>
      <c r="W16" s="2" t="s">
        <v>1</v>
      </c>
      <c r="X16" s="2" t="s">
        <v>1</v>
      </c>
      <c r="Y16" s="28" t="s">
        <v>1</v>
      </c>
      <c r="Z16" s="28" t="s">
        <v>1</v>
      </c>
      <c r="AA16" s="2" t="s">
        <v>1</v>
      </c>
      <c r="AB16" s="2" t="s">
        <v>1</v>
      </c>
      <c r="AC16" s="28" t="s">
        <v>1</v>
      </c>
      <c r="AD16" s="28" t="s">
        <v>1</v>
      </c>
      <c r="AE16" s="54">
        <f t="shared" ref="AE16" si="51">SUM(C16,E16,G16,I16,K16,M16,O16,Q16,S16,U16,W16,Y16,AA16,AC16)</f>
        <v>1</v>
      </c>
      <c r="AF16" s="47"/>
    </row>
    <row r="17" spans="1:32" x14ac:dyDescent="0.25">
      <c r="A17" s="15">
        <v>15</v>
      </c>
      <c r="B17" s="7" t="s">
        <v>12</v>
      </c>
      <c r="C17" s="3">
        <v>106.625753588463</v>
      </c>
      <c r="D17" s="18">
        <f t="shared" si="0"/>
        <v>5.1622487264774183E-2</v>
      </c>
      <c r="E17" s="28">
        <v>733.01184232102105</v>
      </c>
      <c r="F17" s="29">
        <f t="shared" si="0"/>
        <v>6.3831744225006481E-2</v>
      </c>
      <c r="G17" s="2">
        <v>609.00865318164199</v>
      </c>
      <c r="H17" s="18">
        <f t="shared" ref="H17" si="52">G17/G$45</f>
        <v>3.3413634754703728E-2</v>
      </c>
      <c r="I17" s="28">
        <v>159.15032030671799</v>
      </c>
      <c r="J17" s="29">
        <f t="shared" ref="J17:L17" si="53">I17/I$45</f>
        <v>7.6429189575990672E-3</v>
      </c>
      <c r="K17" s="2">
        <v>31.278802341108399</v>
      </c>
      <c r="L17" s="18">
        <f t="shared" si="53"/>
        <v>2.2435191036178858E-3</v>
      </c>
      <c r="M17" s="28">
        <v>16.865713872143299</v>
      </c>
      <c r="N17" s="29">
        <f t="shared" ref="N17" si="54">M17/M$45</f>
        <v>2.2444135048915194E-3</v>
      </c>
      <c r="O17" s="2" t="s">
        <v>1</v>
      </c>
      <c r="P17" s="2" t="s">
        <v>1</v>
      </c>
      <c r="Q17" s="28" t="s">
        <v>1</v>
      </c>
      <c r="R17" s="28" t="s">
        <v>1</v>
      </c>
      <c r="S17" s="2" t="s">
        <v>1</v>
      </c>
      <c r="T17" s="2" t="s">
        <v>1</v>
      </c>
      <c r="U17" s="28" t="s">
        <v>1</v>
      </c>
      <c r="V17" s="28" t="s">
        <v>1</v>
      </c>
      <c r="W17" s="2" t="s">
        <v>1</v>
      </c>
      <c r="X17" s="2" t="s">
        <v>1</v>
      </c>
      <c r="Y17" s="28" t="s">
        <v>1</v>
      </c>
      <c r="Z17" s="28" t="s">
        <v>1</v>
      </c>
      <c r="AA17" s="2" t="s">
        <v>1</v>
      </c>
      <c r="AB17" s="2" t="s">
        <v>1</v>
      </c>
      <c r="AC17" s="28" t="s">
        <v>1</v>
      </c>
      <c r="AD17" s="28" t="s">
        <v>1</v>
      </c>
      <c r="AE17" s="20">
        <f t="shared" si="11"/>
        <v>1655.9410856110956</v>
      </c>
      <c r="AF17" s="47">
        <f t="shared" ref="AF17" si="55">AE17/AE$45</f>
        <v>2.0477696707611889E-2</v>
      </c>
    </row>
    <row r="18" spans="1:32" ht="26.25" x14ac:dyDescent="0.25">
      <c r="A18" s="15">
        <v>16</v>
      </c>
      <c r="B18" s="49" t="s">
        <v>66</v>
      </c>
      <c r="C18" s="51">
        <f>C17/$AE17</f>
        <v>6.4389823113250838E-2</v>
      </c>
      <c r="D18" s="17"/>
      <c r="E18" s="52">
        <f>E17/$AE17</f>
        <v>0.44265574946497332</v>
      </c>
      <c r="F18" s="27"/>
      <c r="G18" s="53">
        <f>G17/$AE17</f>
        <v>0.36777193251225976</v>
      </c>
      <c r="H18" s="17"/>
      <c r="I18" s="52">
        <f>I17/$AE17</f>
        <v>9.6108685079207626E-2</v>
      </c>
      <c r="J18" s="27"/>
      <c r="K18" s="53">
        <f>K17/$AE17</f>
        <v>1.8888837660287604E-2</v>
      </c>
      <c r="L18" s="17"/>
      <c r="M18" s="52">
        <f>M17/$AE17</f>
        <v>1.0184972170020958E-2</v>
      </c>
      <c r="N18" s="27"/>
      <c r="O18" s="2" t="s">
        <v>1</v>
      </c>
      <c r="P18" s="2" t="s">
        <v>1</v>
      </c>
      <c r="Q18" s="28" t="s">
        <v>1</v>
      </c>
      <c r="R18" s="28" t="s">
        <v>1</v>
      </c>
      <c r="S18" s="2" t="s">
        <v>1</v>
      </c>
      <c r="T18" s="2" t="s">
        <v>1</v>
      </c>
      <c r="U18" s="28" t="s">
        <v>1</v>
      </c>
      <c r="V18" s="28" t="s">
        <v>1</v>
      </c>
      <c r="W18" s="2" t="s">
        <v>1</v>
      </c>
      <c r="X18" s="2" t="s">
        <v>1</v>
      </c>
      <c r="Y18" s="28" t="s">
        <v>1</v>
      </c>
      <c r="Z18" s="28" t="s">
        <v>1</v>
      </c>
      <c r="AA18" s="2" t="s">
        <v>1</v>
      </c>
      <c r="AB18" s="2" t="s">
        <v>1</v>
      </c>
      <c r="AC18" s="28" t="s">
        <v>1</v>
      </c>
      <c r="AD18" s="28" t="s">
        <v>1</v>
      </c>
      <c r="AE18" s="54">
        <f t="shared" ref="AE18" si="56">SUM(C18,E18,G18,I18,K18,M18,O18,Q18,S18,U18,W18,Y18,AA18,AC18)</f>
        <v>1</v>
      </c>
      <c r="AF18" s="47"/>
    </row>
    <row r="19" spans="1:32" x14ac:dyDescent="0.25">
      <c r="A19" s="15">
        <v>17</v>
      </c>
      <c r="B19" s="7" t="s">
        <v>13</v>
      </c>
      <c r="C19" s="3">
        <v>54.427474871825801</v>
      </c>
      <c r="D19" s="18">
        <f t="shared" si="0"/>
        <v>2.6350872409952694E-2</v>
      </c>
      <c r="E19" s="28">
        <v>162.58390851418201</v>
      </c>
      <c r="F19" s="29">
        <f t="shared" si="0"/>
        <v>1.4158044746614187E-2</v>
      </c>
      <c r="G19" s="2">
        <v>198.11648095668701</v>
      </c>
      <c r="H19" s="18">
        <f t="shared" ref="H19" si="57">G19/G$45</f>
        <v>1.0869782718176827E-2</v>
      </c>
      <c r="I19" s="28">
        <v>220.45716973970301</v>
      </c>
      <c r="J19" s="29">
        <f t="shared" ref="J19:L19" si="58">I19/I$45</f>
        <v>1.0587074400447108E-2</v>
      </c>
      <c r="K19" s="2">
        <v>217.55068781587201</v>
      </c>
      <c r="L19" s="18">
        <f t="shared" si="58"/>
        <v>1.5604150018194847E-2</v>
      </c>
      <c r="M19" s="28">
        <v>193.646834780467</v>
      </c>
      <c r="N19" s="29">
        <f t="shared" ref="N19" si="59">M19/M$45</f>
        <v>2.5769651640932579E-2</v>
      </c>
      <c r="O19" s="2">
        <v>65.975721422741103</v>
      </c>
      <c r="P19" s="18">
        <f t="shared" ref="P19" si="60">O19/O$45</f>
        <v>1.9284375722766926E-2</v>
      </c>
      <c r="Q19" s="28">
        <v>13.6843023331874</v>
      </c>
      <c r="R19" s="29">
        <f t="shared" ref="R19" si="61">Q19/Q$45</f>
        <v>8.3903014564800892E-3</v>
      </c>
      <c r="S19" s="2">
        <v>20.298888396196698</v>
      </c>
      <c r="T19" s="18">
        <f t="shared" ref="T19" si="62">S19/S$45</f>
        <v>2.8957405200050187E-2</v>
      </c>
      <c r="U19" s="28">
        <v>93.210360908669301</v>
      </c>
      <c r="V19" s="29">
        <f t="shared" ref="V19" si="63">U19/U$45</f>
        <v>0.1484565863313379</v>
      </c>
      <c r="W19" s="2">
        <v>18.470381825990401</v>
      </c>
      <c r="X19" s="18">
        <f t="shared" ref="X19" si="64">W19/W$45</f>
        <v>7.9565525727011963E-2</v>
      </c>
      <c r="Y19" s="28">
        <v>20.4381494512286</v>
      </c>
      <c r="Z19" s="29">
        <f t="shared" ref="Z19" si="65">Y19/Y$45</f>
        <v>0.23188702740124018</v>
      </c>
      <c r="AA19" s="2" t="s">
        <v>1</v>
      </c>
      <c r="AB19" s="2" t="s">
        <v>1</v>
      </c>
      <c r="AC19" s="28" t="s">
        <v>1</v>
      </c>
      <c r="AD19" s="28" t="s">
        <v>1</v>
      </c>
      <c r="AE19" s="20">
        <f t="shared" si="11"/>
        <v>1278.8603610167504</v>
      </c>
      <c r="AF19" s="47">
        <f t="shared" ref="AF19" si="66">AE19/AE$45</f>
        <v>1.581464149409869E-2</v>
      </c>
    </row>
    <row r="20" spans="1:32" ht="26.25" x14ac:dyDescent="0.25">
      <c r="A20" s="15">
        <v>18</v>
      </c>
      <c r="B20" s="49" t="s">
        <v>67</v>
      </c>
      <c r="C20" s="51">
        <f>C19/$AE19</f>
        <v>4.255935716746554E-2</v>
      </c>
      <c r="D20" s="17"/>
      <c r="E20" s="52">
        <f>E19/$AE19</f>
        <v>0.12713186949114649</v>
      </c>
      <c r="F20" s="27"/>
      <c r="G20" s="53">
        <f>G19/$AE19</f>
        <v>0.15491642949913287</v>
      </c>
      <c r="H20" s="17"/>
      <c r="I20" s="52">
        <f>I19/$AE19</f>
        <v>0.17238564620489905</v>
      </c>
      <c r="J20" s="27"/>
      <c r="K20" s="53">
        <f>K19/$AE19</f>
        <v>0.17011293370834452</v>
      </c>
      <c r="L20" s="17"/>
      <c r="M20" s="52">
        <f>M19/$AE19</f>
        <v>0.15142140665499182</v>
      </c>
      <c r="N20" s="27"/>
      <c r="O20" s="53">
        <f>O19/$AE19</f>
        <v>5.1589464677978987E-2</v>
      </c>
      <c r="P20" s="17"/>
      <c r="Q20" s="52">
        <f>Q19/$AE19</f>
        <v>1.0700388213071031E-2</v>
      </c>
      <c r="R20" s="27"/>
      <c r="S20" s="53">
        <f>S19/$AE19</f>
        <v>1.5872638651539865E-2</v>
      </c>
      <c r="T20" s="17"/>
      <c r="U20" s="52">
        <f>U19/$AE19</f>
        <v>7.2885487540299512E-2</v>
      </c>
      <c r="V20" s="27"/>
      <c r="W20" s="53">
        <f>W19/$AE19</f>
        <v>1.4442844886759671E-2</v>
      </c>
      <c r="X20" s="17"/>
      <c r="Y20" s="52">
        <f>Y19/$AE19</f>
        <v>1.5981533304370597E-2</v>
      </c>
      <c r="Z20" s="27"/>
      <c r="AA20" s="2" t="s">
        <v>1</v>
      </c>
      <c r="AB20" s="2" t="s">
        <v>1</v>
      </c>
      <c r="AC20" s="28" t="s">
        <v>1</v>
      </c>
      <c r="AD20" s="28" t="s">
        <v>1</v>
      </c>
      <c r="AE20" s="54">
        <f>SUM(C20,E20,G20,I20,K20,M20,O20,Q20,S20,U20,W20,Y20,AA20,AC20)</f>
        <v>1</v>
      </c>
      <c r="AF20" s="47"/>
    </row>
    <row r="21" spans="1:32" ht="17.25" x14ac:dyDescent="0.25">
      <c r="A21" s="15">
        <v>19</v>
      </c>
      <c r="B21" s="7" t="s">
        <v>14</v>
      </c>
      <c r="C21" s="3">
        <v>105.70870081715501</v>
      </c>
      <c r="D21" s="18">
        <f t="shared" si="0"/>
        <v>5.1178499359275383E-2</v>
      </c>
      <c r="E21" s="28">
        <v>261.665292853957</v>
      </c>
      <c r="F21" s="29">
        <f t="shared" si="0"/>
        <v>2.2786196732003616E-2</v>
      </c>
      <c r="G21" s="2">
        <v>130.37699875262999</v>
      </c>
      <c r="H21" s="18">
        <f t="shared" ref="H21" si="67">G21/G$45</f>
        <v>7.1532143163744472E-3</v>
      </c>
      <c r="I21" s="28">
        <v>131.52114345232599</v>
      </c>
      <c r="J21" s="29">
        <f t="shared" ref="J21:L21" si="68">I21/I$45</f>
        <v>6.3160755107475415E-3</v>
      </c>
      <c r="K21" s="2">
        <v>129.33623387444101</v>
      </c>
      <c r="L21" s="18">
        <f t="shared" si="68"/>
        <v>9.2768357407963555E-3</v>
      </c>
      <c r="M21" s="28">
        <v>77.3115839493084</v>
      </c>
      <c r="N21" s="29">
        <f t="shared" ref="N21" si="69">M21/M$45</f>
        <v>1.0288278599756142E-2</v>
      </c>
      <c r="O21" s="2">
        <v>31.120740803694801</v>
      </c>
      <c r="P21" s="18">
        <f t="shared" ref="P21" si="70">O21/O$45</f>
        <v>9.0964379848740996E-3</v>
      </c>
      <c r="Q21" s="28">
        <v>0</v>
      </c>
      <c r="R21" s="29">
        <f t="shared" ref="R21" si="71">Q21/Q$45</f>
        <v>0</v>
      </c>
      <c r="S21" s="2">
        <v>4.8671088985908399</v>
      </c>
      <c r="T21" s="18">
        <f t="shared" ref="T21" si="72">S21/S$45</f>
        <v>6.9431804234005214E-3</v>
      </c>
      <c r="U21" s="28" t="s">
        <v>1</v>
      </c>
      <c r="V21" s="28" t="s">
        <v>1</v>
      </c>
      <c r="W21" s="2" t="s">
        <v>1</v>
      </c>
      <c r="X21" s="2" t="s">
        <v>1</v>
      </c>
      <c r="Y21" s="28" t="s">
        <v>1</v>
      </c>
      <c r="Z21" s="28" t="s">
        <v>1</v>
      </c>
      <c r="AA21" s="2" t="s">
        <v>1</v>
      </c>
      <c r="AB21" s="2" t="s">
        <v>1</v>
      </c>
      <c r="AC21" s="28" t="s">
        <v>1</v>
      </c>
      <c r="AD21" s="28" t="s">
        <v>1</v>
      </c>
      <c r="AE21" s="20">
        <f t="shared" si="11"/>
        <v>871.90780340210301</v>
      </c>
      <c r="AF21" s="47">
        <f t="shared" ref="AF21" si="73">AE21/AE$45</f>
        <v>1.0782185254180957E-2</v>
      </c>
    </row>
    <row r="22" spans="1:32" ht="28.5" x14ac:dyDescent="0.25">
      <c r="A22" s="15">
        <v>20</v>
      </c>
      <c r="B22" s="49" t="s">
        <v>78</v>
      </c>
      <c r="C22" s="51">
        <f>C21/$AE21</f>
        <v>0.12123839287214715</v>
      </c>
      <c r="D22" s="17"/>
      <c r="E22" s="52">
        <f>E21/$AE21</f>
        <v>0.30010660741074158</v>
      </c>
      <c r="F22" s="27"/>
      <c r="G22" s="53">
        <f>G21/$AE21</f>
        <v>0.14953071671558746</v>
      </c>
      <c r="H22" s="17"/>
      <c r="I22" s="52">
        <f>I21/$AE21</f>
        <v>0.15084294800338147</v>
      </c>
      <c r="J22" s="27"/>
      <c r="K22" s="53">
        <f>K21/$AE21</f>
        <v>0.14833705280510517</v>
      </c>
      <c r="L22" s="17"/>
      <c r="M22" s="52">
        <f>M21/$AE21</f>
        <v>8.866944836099161E-2</v>
      </c>
      <c r="N22" s="27"/>
      <c r="O22" s="53">
        <f>O21/$AE21</f>
        <v>3.5692696730393478E-2</v>
      </c>
      <c r="P22" s="17"/>
      <c r="Q22" s="52">
        <f>Q21/$AE21</f>
        <v>0</v>
      </c>
      <c r="R22" s="27"/>
      <c r="S22" s="53">
        <f>S21/$AE21</f>
        <v>5.5821371016520722E-3</v>
      </c>
      <c r="T22" s="17"/>
      <c r="U22" s="28" t="s">
        <v>1</v>
      </c>
      <c r="V22" s="28" t="s">
        <v>1</v>
      </c>
      <c r="W22" s="2" t="s">
        <v>1</v>
      </c>
      <c r="X22" s="2" t="s">
        <v>1</v>
      </c>
      <c r="Y22" s="28" t="s">
        <v>1</v>
      </c>
      <c r="Z22" s="28" t="s">
        <v>1</v>
      </c>
      <c r="AA22" s="2" t="s">
        <v>1</v>
      </c>
      <c r="AB22" s="2" t="s">
        <v>1</v>
      </c>
      <c r="AC22" s="28" t="s">
        <v>1</v>
      </c>
      <c r="AD22" s="28" t="s">
        <v>1</v>
      </c>
      <c r="AE22" s="54">
        <f t="shared" ref="AE22" si="74">SUM(C22,E22,G22,I22,K22,M22,O22,Q22,S22,U22,W22,Y22,AA22,AC22)</f>
        <v>0.99999999999999989</v>
      </c>
      <c r="AF22" s="47"/>
    </row>
    <row r="23" spans="1:32" x14ac:dyDescent="0.25">
      <c r="A23" s="15">
        <v>21</v>
      </c>
      <c r="B23" s="7" t="s">
        <v>15</v>
      </c>
      <c r="C23" s="3">
        <v>54.008207314193101</v>
      </c>
      <c r="D23" s="18">
        <f t="shared" si="0"/>
        <v>2.6147885482066927E-2</v>
      </c>
      <c r="E23" s="28">
        <v>175.901561754369</v>
      </c>
      <c r="F23" s="29">
        <f t="shared" si="0"/>
        <v>1.5317765485385893E-2</v>
      </c>
      <c r="G23" s="2">
        <v>225.740408534116</v>
      </c>
      <c r="H23" s="18">
        <f t="shared" ref="H23" si="75">G23/G$45</f>
        <v>1.238538651418283E-2</v>
      </c>
      <c r="I23" s="28">
        <v>204.679693914002</v>
      </c>
      <c r="J23" s="29">
        <f t="shared" ref="J23:L23" si="76">I23/I$45</f>
        <v>9.8293884035925913E-3</v>
      </c>
      <c r="K23" s="2">
        <v>74.264046694483298</v>
      </c>
      <c r="L23" s="18">
        <f t="shared" si="76"/>
        <v>5.326700352975851E-3</v>
      </c>
      <c r="M23" s="28">
        <v>50.634799709695599</v>
      </c>
      <c r="N23" s="29">
        <f t="shared" ref="N23" si="77">M23/M$45</f>
        <v>6.7382518847081503E-3</v>
      </c>
      <c r="O23" s="2">
        <v>5.4048233947589104</v>
      </c>
      <c r="P23" s="18">
        <f t="shared" ref="P23" si="78">O23/O$45</f>
        <v>1.5798030368153729E-3</v>
      </c>
      <c r="Q23" s="28">
        <v>18.276960117604201</v>
      </c>
      <c r="R23" s="29">
        <f t="shared" ref="R23" si="79">Q23/Q$45</f>
        <v>1.1206212882541916E-2</v>
      </c>
      <c r="S23" s="2" t="s">
        <v>1</v>
      </c>
      <c r="T23" s="2" t="s">
        <v>1</v>
      </c>
      <c r="U23" s="28" t="s">
        <v>1</v>
      </c>
      <c r="V23" s="28" t="s">
        <v>1</v>
      </c>
      <c r="W23" s="2" t="s">
        <v>1</v>
      </c>
      <c r="X23" s="2" t="s">
        <v>1</v>
      </c>
      <c r="Y23" s="28" t="s">
        <v>1</v>
      </c>
      <c r="Z23" s="28" t="s">
        <v>1</v>
      </c>
      <c r="AA23" s="2" t="s">
        <v>1</v>
      </c>
      <c r="AB23" s="2" t="s">
        <v>1</v>
      </c>
      <c r="AC23" s="28" t="s">
        <v>1</v>
      </c>
      <c r="AD23" s="28" t="s">
        <v>1</v>
      </c>
      <c r="AE23" s="20">
        <f t="shared" si="11"/>
        <v>808.91050143322207</v>
      </c>
      <c r="AF23" s="47">
        <f t="shared" ref="AF23" si="80">AE23/AE$45</f>
        <v>1.000314809257776E-2</v>
      </c>
    </row>
    <row r="24" spans="1:32" ht="26.25" x14ac:dyDescent="0.25">
      <c r="A24" s="15">
        <v>22</v>
      </c>
      <c r="B24" s="49" t="s">
        <v>68</v>
      </c>
      <c r="C24" s="51">
        <f>C23/$AE23</f>
        <v>6.6766604239284488E-2</v>
      </c>
      <c r="D24" s="17"/>
      <c r="E24" s="52">
        <f>E23/$AE23</f>
        <v>0.21745491181373938</v>
      </c>
      <c r="F24" s="27"/>
      <c r="G24" s="53">
        <f>G23/$AE23</f>
        <v>0.27906722453738786</v>
      </c>
      <c r="H24" s="17"/>
      <c r="I24" s="52">
        <f>I23/$AE23</f>
        <v>0.25303132244092758</v>
      </c>
      <c r="J24" s="27"/>
      <c r="K24" s="53">
        <f>K23/$AE23</f>
        <v>9.1807494850051727E-2</v>
      </c>
      <c r="L24" s="17"/>
      <c r="M24" s="52">
        <f>M23/$AE23</f>
        <v>6.2596294175908465E-2</v>
      </c>
      <c r="N24" s="27"/>
      <c r="O24" s="53">
        <f>O23/$AE23</f>
        <v>6.6816086392532687E-3</v>
      </c>
      <c r="P24" s="17"/>
      <c r="Q24" s="52">
        <f>Q23/$AE23</f>
        <v>2.2594539303447302E-2</v>
      </c>
      <c r="R24" s="27"/>
      <c r="S24" s="2" t="s">
        <v>1</v>
      </c>
      <c r="T24" s="2" t="s">
        <v>1</v>
      </c>
      <c r="U24" s="28" t="s">
        <v>1</v>
      </c>
      <c r="V24" s="28" t="s">
        <v>1</v>
      </c>
      <c r="W24" s="2" t="s">
        <v>1</v>
      </c>
      <c r="X24" s="2" t="s">
        <v>1</v>
      </c>
      <c r="Y24" s="28" t="s">
        <v>1</v>
      </c>
      <c r="Z24" s="28" t="s">
        <v>1</v>
      </c>
      <c r="AA24" s="2" t="s">
        <v>1</v>
      </c>
      <c r="AB24" s="2" t="s">
        <v>1</v>
      </c>
      <c r="AC24" s="28" t="s">
        <v>1</v>
      </c>
      <c r="AD24" s="28" t="s">
        <v>1</v>
      </c>
      <c r="AE24" s="54">
        <f t="shared" ref="AE24" si="81">SUM(C24,E24,G24,I24,K24,M24,O24,Q24,S24,U24,W24,Y24,AA24,AC24)</f>
        <v>1</v>
      </c>
      <c r="AF24" s="48"/>
    </row>
    <row r="25" spans="1:32" ht="17.25" x14ac:dyDescent="0.25">
      <c r="A25" s="15">
        <v>23</v>
      </c>
      <c r="B25" s="7" t="s">
        <v>16</v>
      </c>
      <c r="C25" s="6">
        <v>314.15625953664102</v>
      </c>
      <c r="D25" s="18">
        <f t="shared" si="0"/>
        <v>0.15209765897339547</v>
      </c>
      <c r="E25" s="28">
        <v>344.279649884538</v>
      </c>
      <c r="F25" s="29">
        <f t="shared" si="0"/>
        <v>2.9980375874582771E-2</v>
      </c>
      <c r="G25" s="2">
        <v>69.374217256303893</v>
      </c>
      <c r="H25" s="18">
        <f t="shared" ref="H25" si="82">G25/G$45</f>
        <v>3.8062591470341988E-3</v>
      </c>
      <c r="I25" s="28">
        <v>19.979339427377901</v>
      </c>
      <c r="J25" s="29">
        <f>I25/I$45</f>
        <v>9.5947323119127475E-4</v>
      </c>
      <c r="K25" s="2" t="s">
        <v>1</v>
      </c>
      <c r="L25" s="2" t="s">
        <v>1</v>
      </c>
      <c r="M25" s="28" t="s">
        <v>1</v>
      </c>
      <c r="N25" s="28" t="s">
        <v>1</v>
      </c>
      <c r="O25" s="2" t="s">
        <v>1</v>
      </c>
      <c r="P25" s="2" t="s">
        <v>1</v>
      </c>
      <c r="Q25" s="28" t="s">
        <v>1</v>
      </c>
      <c r="R25" s="28" t="s">
        <v>1</v>
      </c>
      <c r="S25" s="2" t="s">
        <v>1</v>
      </c>
      <c r="T25" s="2" t="s">
        <v>1</v>
      </c>
      <c r="U25" s="28" t="s">
        <v>1</v>
      </c>
      <c r="V25" s="28" t="s">
        <v>1</v>
      </c>
      <c r="W25" s="2" t="s">
        <v>1</v>
      </c>
      <c r="X25" s="2" t="s">
        <v>1</v>
      </c>
      <c r="Y25" s="28" t="s">
        <v>1</v>
      </c>
      <c r="Z25" s="28" t="s">
        <v>1</v>
      </c>
      <c r="AA25" s="2" t="s">
        <v>1</v>
      </c>
      <c r="AB25" s="2" t="s">
        <v>1</v>
      </c>
      <c r="AC25" s="28" t="s">
        <v>1</v>
      </c>
      <c r="AD25" s="28" t="s">
        <v>1</v>
      </c>
      <c r="AE25" s="20">
        <f t="shared" si="11"/>
        <v>747.78946610486082</v>
      </c>
      <c r="AF25" s="47">
        <f t="shared" ref="AF25" si="83">AE25/AE$45</f>
        <v>9.2473132173004624E-3</v>
      </c>
    </row>
    <row r="26" spans="1:32" ht="29.25" thickBot="1" x14ac:dyDescent="0.3">
      <c r="A26" s="15">
        <v>24</v>
      </c>
      <c r="B26" s="49" t="s">
        <v>79</v>
      </c>
      <c r="C26" s="51">
        <f>C25/$AE25</f>
        <v>0.42011324547407786</v>
      </c>
      <c r="D26" s="17"/>
      <c r="E26" s="52">
        <f>E25/$AE25</f>
        <v>0.46039649592531229</v>
      </c>
      <c r="F26" s="27"/>
      <c r="G26" s="53">
        <f>G25/$AE25</f>
        <v>9.2772391696910719E-2</v>
      </c>
      <c r="H26" s="17"/>
      <c r="I26" s="52">
        <f>I25/$AE25</f>
        <v>2.6717866903699129E-2</v>
      </c>
      <c r="J26" s="27"/>
      <c r="K26" s="2" t="s">
        <v>1</v>
      </c>
      <c r="L26" s="2" t="s">
        <v>1</v>
      </c>
      <c r="M26" s="28" t="s">
        <v>1</v>
      </c>
      <c r="N26" s="28" t="s">
        <v>1</v>
      </c>
      <c r="O26" s="2" t="s">
        <v>1</v>
      </c>
      <c r="P26" s="2" t="s">
        <v>1</v>
      </c>
      <c r="Q26" s="28" t="s">
        <v>1</v>
      </c>
      <c r="R26" s="28" t="s">
        <v>1</v>
      </c>
      <c r="S26" s="2" t="s">
        <v>1</v>
      </c>
      <c r="T26" s="2" t="s">
        <v>1</v>
      </c>
      <c r="U26" s="28" t="s">
        <v>1</v>
      </c>
      <c r="V26" s="28" t="s">
        <v>1</v>
      </c>
      <c r="W26" s="2" t="s">
        <v>1</v>
      </c>
      <c r="X26" s="2" t="s">
        <v>1</v>
      </c>
      <c r="Y26" s="28" t="s">
        <v>1</v>
      </c>
      <c r="Z26" s="28" t="s">
        <v>1</v>
      </c>
      <c r="AA26" s="2" t="s">
        <v>1</v>
      </c>
      <c r="AB26" s="2" t="s">
        <v>1</v>
      </c>
      <c r="AC26" s="28" t="s">
        <v>1</v>
      </c>
      <c r="AD26" s="28" t="s">
        <v>1</v>
      </c>
      <c r="AE26" s="54">
        <f t="shared" ref="AE26" si="84">SUM(C26,E26,G26,I26,K26,M26,O26,Q26,S26,U26,W26,Y26,AA26,AC26)</f>
        <v>1</v>
      </c>
      <c r="AF26" s="45"/>
    </row>
    <row r="27" spans="1:32" x14ac:dyDescent="0.25">
      <c r="A27" s="15">
        <v>25</v>
      </c>
      <c r="B27" s="36" t="s">
        <v>17</v>
      </c>
      <c r="C27" s="40">
        <f>SUM(C3,C5,C7,C9,C11,C13,C15,C17,C19,C21,C23,C25)</f>
        <v>1652.9956634342309</v>
      </c>
      <c r="D27" s="37">
        <f>C27/C$45</f>
        <v>0.80029209372540844</v>
      </c>
      <c r="E27" s="61">
        <f>SUM(E3,E5,E7,E9,E11,E13,E15,E17,E19,E21,E23,E25)</f>
        <v>6929.9791192564135</v>
      </c>
      <c r="F27" s="39">
        <f t="shared" si="0"/>
        <v>0.60347272593078194</v>
      </c>
      <c r="G27" s="40">
        <f>SUM(G3,G5,G7,G9,G11,G13,G15,G17,G19,G21,G23,G25)</f>
        <v>8414.8710137167691</v>
      </c>
      <c r="H27" s="37">
        <f t="shared" ref="H27" si="85">G27/G$45</f>
        <v>0.46168707963565481</v>
      </c>
      <c r="I27" s="61">
        <f>SUM(I3,I5,I7,I9,I11,I13,I15,I17,I19,I21,I23,I25)</f>
        <v>8423.5972742750473</v>
      </c>
      <c r="J27" s="39">
        <f t="shared" ref="J27:L27" si="86">I27/I$45</f>
        <v>0.40452869447362944</v>
      </c>
      <c r="K27" s="40">
        <f>SUM(K3,K5,K7,K9,K11,K13,K15,K17,K19,K21,K23,K25)</f>
        <v>6385.5773478382789</v>
      </c>
      <c r="L27" s="37">
        <f t="shared" si="86"/>
        <v>0.45801513150254292</v>
      </c>
      <c r="M27" s="61">
        <f>SUM(M3,M5,M7,M9,M11,M13,M15,M17,M19,M21,M23,M25)</f>
        <v>4297.9383870677984</v>
      </c>
      <c r="N27" s="39">
        <f t="shared" ref="N27" si="87">M27/M$45</f>
        <v>0.57195035041234099</v>
      </c>
      <c r="O27" s="40">
        <f>SUM(O3,O5,O7,O9,O11,O13,O15,O17,O19,O21,O23,O25)</f>
        <v>2429.2457914332444</v>
      </c>
      <c r="P27" s="37">
        <f t="shared" ref="P27" si="88">O27/O$45</f>
        <v>0.7100564806980878</v>
      </c>
      <c r="Q27" s="61">
        <f>SUM(Q3,Q5,Q7,Q9,Q11,Q13,Q15,Q17,Q19,Q21,Q23,Q25)</f>
        <v>1236.2602183422832</v>
      </c>
      <c r="R27" s="39">
        <f t="shared" ref="R27" si="89">Q27/Q$45</f>
        <v>0.75799230812007556</v>
      </c>
      <c r="S27" s="40">
        <f>SUM(S3,S5,S7,S9,S11,S13,S15,S17,S19,S21,S23,S25)</f>
        <v>551.03446908371495</v>
      </c>
      <c r="T27" s="37">
        <f t="shared" ref="T27" si="90">S27/S$45</f>
        <v>0.78607892654069444</v>
      </c>
      <c r="U27" s="61">
        <f>SUM(U3,U5,U7,U9,U11,U13,U15,U17,U19,U21,U23,U25)</f>
        <v>575.35559125121131</v>
      </c>
      <c r="V27" s="39">
        <f t="shared" ref="V27" si="91">U27/U$45</f>
        <v>0.91637159400655321</v>
      </c>
      <c r="W27" s="40">
        <f>SUM(W3,W5,W7,W9,W11,W13,W15,W17,W19,W21,W23,W25)</f>
        <v>232.1405113234843</v>
      </c>
      <c r="X27" s="37">
        <f>W27/W$45</f>
        <v>1</v>
      </c>
      <c r="Y27" s="61">
        <f>SUM(Y3,Y5,Y7,Y9,Y11,Y13,Y15,Y17,Y19,Y21,Y23,Y25)</f>
        <v>88.138390837465593</v>
      </c>
      <c r="Z27" s="39">
        <f t="shared" ref="Z27" si="92">Y27/Y$45</f>
        <v>1</v>
      </c>
      <c r="AA27" s="40">
        <f>SUM(AA3,AA5,AA7,AA9,AA11,AA13,AA15,AA17,AA19,AA21,AA23,AA25)</f>
        <v>81.916174440418104</v>
      </c>
      <c r="AB27" s="37">
        <f t="shared" ref="AB27" si="93">AA27/AA$45</f>
        <v>1</v>
      </c>
      <c r="AC27" s="61">
        <f>SUM(AC3,AC5,AC7,AC9,AC11,AC13,AC15,AC17,AC19,AC21,AC23,AC25)</f>
        <v>27.417673828436701</v>
      </c>
      <c r="AD27" s="39">
        <f t="shared" ref="AD27" si="94">AC27/AC$45</f>
        <v>1</v>
      </c>
      <c r="AE27" s="21">
        <f t="shared" si="11"/>
        <v>41326.46762612879</v>
      </c>
      <c r="AF27" s="41">
        <f t="shared" ref="AF27" si="95">AE27/AE$45</f>
        <v>0.51105131541108284</v>
      </c>
    </row>
    <row r="28" spans="1:32" ht="27" thickBot="1" x14ac:dyDescent="0.3">
      <c r="A28" s="15">
        <v>26</v>
      </c>
      <c r="B28" s="50" t="s">
        <v>69</v>
      </c>
      <c r="C28" s="55">
        <f>C27/$AE27</f>
        <v>3.9998474546349062E-2</v>
      </c>
      <c r="D28" s="31"/>
      <c r="E28" s="56">
        <f>E27/$AE27</f>
        <v>0.16768863920212992</v>
      </c>
      <c r="F28" s="32"/>
      <c r="G28" s="57">
        <f>G27/$AE27</f>
        <v>0.20361941141072604</v>
      </c>
      <c r="H28" s="31"/>
      <c r="I28" s="56">
        <f>I27/$AE27</f>
        <v>0.20383056569173605</v>
      </c>
      <c r="J28" s="32"/>
      <c r="K28" s="57">
        <f>K27/$AE27</f>
        <v>0.15451544045833179</v>
      </c>
      <c r="L28" s="31"/>
      <c r="M28" s="56">
        <f>M27/$AE27</f>
        <v>0.10399965528024982</v>
      </c>
      <c r="N28" s="32"/>
      <c r="O28" s="57">
        <f>O27/$AE27</f>
        <v>5.8781839604828606E-2</v>
      </c>
      <c r="P28" s="31"/>
      <c r="Q28" s="56">
        <f>Q27/$AE27</f>
        <v>2.9914490382445699E-2</v>
      </c>
      <c r="R28" s="32"/>
      <c r="S28" s="57">
        <f>S27/$AE27</f>
        <v>1.3333693894885942E-2</v>
      </c>
      <c r="T28" s="31"/>
      <c r="U28" s="56">
        <f>U27/$AE27</f>
        <v>1.392220589614199E-2</v>
      </c>
      <c r="V28" s="32"/>
      <c r="W28" s="57">
        <f>W27/$AE27</f>
        <v>5.6172357488572947E-3</v>
      </c>
      <c r="X28" s="31"/>
      <c r="Y28" s="56">
        <f>Y27/$AE27</f>
        <v>2.1327346831293129E-3</v>
      </c>
      <c r="Z28" s="32"/>
      <c r="AA28" s="57">
        <f>AA27/$AE27</f>
        <v>1.982172180344452E-3</v>
      </c>
      <c r="AB28" s="31"/>
      <c r="AC28" s="56">
        <f>AC27/$AE27</f>
        <v>6.63441019844188E-4</v>
      </c>
      <c r="AD28" s="32"/>
      <c r="AE28" s="58">
        <f t="shared" ref="AE28" si="96">SUM(C28,E28,G28,I28,K28,M28,O28,Q28,S28,U28,W28,Y28,AA28,AC28)</f>
        <v>1.0000000000000002</v>
      </c>
      <c r="AF28" s="35"/>
    </row>
    <row r="29" spans="1:32" x14ac:dyDescent="0.25">
      <c r="A29" s="15">
        <v>27</v>
      </c>
      <c r="B29" s="12" t="s">
        <v>18</v>
      </c>
      <c r="C29" s="33">
        <v>157.20552456406401</v>
      </c>
      <c r="D29" s="17">
        <f t="shared" si="0"/>
        <v>7.6110507233391564E-2</v>
      </c>
      <c r="E29" s="26">
        <v>2185.2120542871398</v>
      </c>
      <c r="F29" s="27">
        <f t="shared" si="0"/>
        <v>0.19029146443935638</v>
      </c>
      <c r="G29" s="4">
        <v>5755.1735678564</v>
      </c>
      <c r="H29" s="17">
        <f t="shared" ref="H29" si="97">G29/G$45</f>
        <v>0.31576114155626517</v>
      </c>
      <c r="I29" s="26">
        <v>7252.7468803027596</v>
      </c>
      <c r="J29" s="27">
        <f t="shared" ref="J29:L29" si="98">I29/I$45</f>
        <v>0.34830062873454093</v>
      </c>
      <c r="K29" s="4">
        <v>3625.1826458883702</v>
      </c>
      <c r="L29" s="17">
        <f t="shared" si="98"/>
        <v>0.26002167319128827</v>
      </c>
      <c r="M29" s="26">
        <v>1002.10371643846</v>
      </c>
      <c r="N29" s="27">
        <f t="shared" ref="N29" si="99">M29/M$45</f>
        <v>0.13335546491105274</v>
      </c>
      <c r="O29" s="4">
        <v>146.67607784163101</v>
      </c>
      <c r="P29" s="17">
        <f t="shared" ref="P29" si="100">O29/O$45</f>
        <v>4.2872689129320359E-2</v>
      </c>
      <c r="Q29" s="26">
        <v>17.538678309971299</v>
      </c>
      <c r="R29" s="27">
        <f t="shared" ref="R29" si="101">Q29/Q$45</f>
        <v>1.0753547721026716E-2</v>
      </c>
      <c r="S29" s="4">
        <v>18.524999558009899</v>
      </c>
      <c r="T29" s="17">
        <f t="shared" ref="T29" si="102">S29/S$45</f>
        <v>2.6426861809465022E-2</v>
      </c>
      <c r="U29" s="26">
        <v>23.373472086975301</v>
      </c>
      <c r="V29" s="27">
        <f t="shared" ref="V29" si="103">U29/U$45</f>
        <v>3.7227040458980058E-2</v>
      </c>
      <c r="W29" s="4" t="s">
        <v>1</v>
      </c>
      <c r="X29" s="4" t="s">
        <v>1</v>
      </c>
      <c r="Y29" s="26" t="s">
        <v>1</v>
      </c>
      <c r="Z29" s="26" t="s">
        <v>1</v>
      </c>
      <c r="AA29" s="4" t="s">
        <v>1</v>
      </c>
      <c r="AB29" s="4" t="s">
        <v>1</v>
      </c>
      <c r="AC29" s="26" t="s">
        <v>1</v>
      </c>
      <c r="AD29" s="26" t="s">
        <v>1</v>
      </c>
      <c r="AE29" s="34">
        <f t="shared" si="11"/>
        <v>20183.737617133782</v>
      </c>
      <c r="AF29" s="46">
        <f t="shared" ref="AF29" si="104">AE29/AE$45</f>
        <v>0.24959611241069946</v>
      </c>
    </row>
    <row r="30" spans="1:32" ht="26.25" x14ac:dyDescent="0.25">
      <c r="A30" s="15">
        <v>28</v>
      </c>
      <c r="B30" s="49" t="s">
        <v>70</v>
      </c>
      <c r="C30" s="51">
        <f>C29/$AE29</f>
        <v>7.7887221656415973E-3</v>
      </c>
      <c r="D30" s="17"/>
      <c r="E30" s="52">
        <f>E29/$AE29</f>
        <v>0.10826597609117422</v>
      </c>
      <c r="F30" s="27"/>
      <c r="G30" s="53">
        <f>G29/$AE29</f>
        <v>0.28513913909438104</v>
      </c>
      <c r="H30" s="17"/>
      <c r="I30" s="52">
        <f>I29/$AE29</f>
        <v>0.3593361654754158</v>
      </c>
      <c r="J30" s="27"/>
      <c r="K30" s="53">
        <f>K29/$AE29</f>
        <v>0.17960908502947379</v>
      </c>
      <c r="L30" s="17"/>
      <c r="M30" s="52">
        <f>M29/$AE29</f>
        <v>4.964906577004765E-2</v>
      </c>
      <c r="N30" s="27"/>
      <c r="O30" s="53">
        <f>O29/$AE29</f>
        <v>7.2670424390138275E-3</v>
      </c>
      <c r="P30" s="17"/>
      <c r="Q30" s="52">
        <f>Q29/$AE29</f>
        <v>8.6895096649903354E-4</v>
      </c>
      <c r="R30" s="27"/>
      <c r="S30" s="53">
        <f>S29/$AE29</f>
        <v>9.1781809243716105E-4</v>
      </c>
      <c r="T30" s="17"/>
      <c r="U30" s="52">
        <f>U29/$AE29</f>
        <v>1.1580348759158356E-3</v>
      </c>
      <c r="V30" s="27"/>
      <c r="W30" s="4" t="s">
        <v>1</v>
      </c>
      <c r="X30" s="4" t="s">
        <v>1</v>
      </c>
      <c r="Y30" s="26" t="s">
        <v>1</v>
      </c>
      <c r="Z30" s="26" t="s">
        <v>1</v>
      </c>
      <c r="AA30" s="4" t="s">
        <v>1</v>
      </c>
      <c r="AB30" s="4" t="s">
        <v>1</v>
      </c>
      <c r="AC30" s="26" t="s">
        <v>1</v>
      </c>
      <c r="AD30" s="26" t="s">
        <v>1</v>
      </c>
      <c r="AE30" s="54">
        <f t="shared" ref="AE30" si="105">SUM(C30,E30,G30,I30,K30,M30,O30,Q30,S30,U30,W30,Y30,AA30,AC30)</f>
        <v>1.0000000000000002</v>
      </c>
      <c r="AF30" s="46"/>
    </row>
    <row r="31" spans="1:32" x14ac:dyDescent="0.25">
      <c r="A31" s="15">
        <v>29</v>
      </c>
      <c r="B31" s="7" t="s">
        <v>0</v>
      </c>
      <c r="C31" s="6">
        <v>90.284470119354907</v>
      </c>
      <c r="D31" s="18">
        <f t="shared" si="0"/>
        <v>4.3710911783394674E-2</v>
      </c>
      <c r="E31" s="28">
        <v>554.60132476489002</v>
      </c>
      <c r="F31" s="29">
        <f t="shared" si="0"/>
        <v>4.8295495195749293E-2</v>
      </c>
      <c r="G31" s="2">
        <v>866.19222770187605</v>
      </c>
      <c r="H31" s="18">
        <f t="shared" ref="H31" si="106">G31/G$45</f>
        <v>4.7524169931886448E-2</v>
      </c>
      <c r="I31" s="28">
        <v>1230.3793853663699</v>
      </c>
      <c r="J31" s="29">
        <f t="shared" ref="J31:L31" si="107">I31/I$45</f>
        <v>5.9086842623582027E-2</v>
      </c>
      <c r="K31" s="2">
        <v>1522.1210199833899</v>
      </c>
      <c r="L31" s="18">
        <f t="shared" si="107"/>
        <v>0.10917641759777384</v>
      </c>
      <c r="M31" s="28">
        <v>1363.95641514916</v>
      </c>
      <c r="N31" s="29">
        <f t="shared" ref="N31" si="108">M31/M$45</f>
        <v>0.18150919797711296</v>
      </c>
      <c r="O31" s="2">
        <v>639.55863001814396</v>
      </c>
      <c r="P31" s="18">
        <f t="shared" ref="P31" si="109">O31/O$45</f>
        <v>0.18693981137365406</v>
      </c>
      <c r="Q31" s="28">
        <v>263.58115737514402</v>
      </c>
      <c r="R31" s="29">
        <f t="shared" ref="R31" si="110">Q31/Q$45</f>
        <v>0.16161038500749506</v>
      </c>
      <c r="S31" s="2">
        <v>131.43180650752501</v>
      </c>
      <c r="T31" s="18">
        <f t="shared" ref="T31" si="111">S31/S$45</f>
        <v>0.18749421164984048</v>
      </c>
      <c r="U31" s="28">
        <v>29.133689080453699</v>
      </c>
      <c r="V31" s="29">
        <f t="shared" ref="V31" si="112">U31/U$45</f>
        <v>4.6401365534466707E-2</v>
      </c>
      <c r="W31" s="2" t="s">
        <v>1</v>
      </c>
      <c r="X31" s="2" t="s">
        <v>1</v>
      </c>
      <c r="Y31" s="28" t="s">
        <v>1</v>
      </c>
      <c r="Z31" s="28" t="s">
        <v>1</v>
      </c>
      <c r="AA31" s="2" t="s">
        <v>1</v>
      </c>
      <c r="AB31" s="2" t="s">
        <v>1</v>
      </c>
      <c r="AC31" s="28" t="s">
        <v>1</v>
      </c>
      <c r="AD31" s="28" t="s">
        <v>1</v>
      </c>
      <c r="AE31" s="22">
        <f t="shared" si="11"/>
        <v>6691.2401260663082</v>
      </c>
      <c r="AF31" s="47">
        <f t="shared" ref="AF31" si="113">AE31/AE$45</f>
        <v>8.274520578660767E-2</v>
      </c>
    </row>
    <row r="32" spans="1:32" ht="26.25" x14ac:dyDescent="0.25">
      <c r="A32" s="15">
        <v>30</v>
      </c>
      <c r="B32" s="49" t="s">
        <v>71</v>
      </c>
      <c r="C32" s="51">
        <f>C31/$AE31</f>
        <v>1.3492935303224868E-2</v>
      </c>
      <c r="D32" s="17"/>
      <c r="E32" s="52">
        <f>E31/$AE31</f>
        <v>8.2884684201422143E-2</v>
      </c>
      <c r="F32" s="27"/>
      <c r="G32" s="53">
        <f>G31/$AE31</f>
        <v>0.12945167284126433</v>
      </c>
      <c r="H32" s="17"/>
      <c r="I32" s="52">
        <f>I31/$AE31</f>
        <v>0.1838791258698548</v>
      </c>
      <c r="J32" s="27"/>
      <c r="K32" s="53">
        <f>K31/$AE31</f>
        <v>0.22747965867400799</v>
      </c>
      <c r="L32" s="17"/>
      <c r="M32" s="52">
        <f>M31/$AE31</f>
        <v>0.20384209645021542</v>
      </c>
      <c r="N32" s="27"/>
      <c r="O32" s="53">
        <f>O31/$AE31</f>
        <v>9.5581479362351326E-2</v>
      </c>
      <c r="P32" s="17"/>
      <c r="Q32" s="52">
        <f>Q31/$AE31</f>
        <v>3.9391974045041467E-2</v>
      </c>
      <c r="R32" s="27"/>
      <c r="S32" s="53">
        <f>S31/$AE31</f>
        <v>1.9642368833173534E-2</v>
      </c>
      <c r="T32" s="17"/>
      <c r="U32" s="52">
        <f>U31/$AE31</f>
        <v>4.354004419443995E-3</v>
      </c>
      <c r="V32" s="27"/>
      <c r="W32" s="2" t="s">
        <v>1</v>
      </c>
      <c r="X32" s="2" t="s">
        <v>1</v>
      </c>
      <c r="Y32" s="28" t="s">
        <v>1</v>
      </c>
      <c r="Z32" s="28" t="s">
        <v>1</v>
      </c>
      <c r="AA32" s="2" t="s">
        <v>1</v>
      </c>
      <c r="AB32" s="2" t="s">
        <v>1</v>
      </c>
      <c r="AC32" s="28" t="s">
        <v>1</v>
      </c>
      <c r="AD32" s="28" t="s">
        <v>1</v>
      </c>
      <c r="AE32" s="54">
        <f t="shared" ref="AE32" si="114">SUM(C32,E32,G32,I32,K32,M32,O32,Q32,S32,U32,W32,Y32,AA32,AC32)</f>
        <v>0.99999999999999989</v>
      </c>
      <c r="AF32" s="47"/>
    </row>
    <row r="33" spans="1:32" x14ac:dyDescent="0.25">
      <c r="A33" s="15">
        <v>31</v>
      </c>
      <c r="B33" s="7" t="s">
        <v>19</v>
      </c>
      <c r="C33" s="6">
        <v>64.049840113693193</v>
      </c>
      <c r="D33" s="18">
        <f t="shared" si="0"/>
        <v>3.1009507030932779E-2</v>
      </c>
      <c r="E33" s="28">
        <v>368.80031593064501</v>
      </c>
      <c r="F33" s="29">
        <f t="shared" si="0"/>
        <v>3.211567136766217E-2</v>
      </c>
      <c r="G33" s="2">
        <v>694.53391625882705</v>
      </c>
      <c r="H33" s="18">
        <f t="shared" ref="H33" si="115">G33/G$45</f>
        <v>3.8106030975728643E-2</v>
      </c>
      <c r="I33" s="28">
        <v>1446.9435067987399</v>
      </c>
      <c r="J33" s="29">
        <f t="shared" ref="J33:L33" si="116">I33/I$45</f>
        <v>6.948696011025339E-2</v>
      </c>
      <c r="K33" s="2">
        <v>954.79086333982298</v>
      </c>
      <c r="L33" s="18">
        <f t="shared" si="116"/>
        <v>6.8483809530246853E-2</v>
      </c>
      <c r="M33" s="28">
        <v>262.670335619328</v>
      </c>
      <c r="N33" s="29">
        <f t="shared" ref="N33" si="117">M33/M$45</f>
        <v>3.4954989339178719E-2</v>
      </c>
      <c r="O33" s="2">
        <v>38.427734360040702</v>
      </c>
      <c r="P33" s="18">
        <f t="shared" ref="P33" si="118">O33/O$45</f>
        <v>1.1232235913350269E-2</v>
      </c>
      <c r="Q33" s="28">
        <v>22.010360144087802</v>
      </c>
      <c r="R33" s="29">
        <f t="shared" ref="R33" si="119">Q33/Q$45</f>
        <v>1.3495284763383061E-2</v>
      </c>
      <c r="S33" s="2" t="s">
        <v>1</v>
      </c>
      <c r="T33" s="2" t="s">
        <v>1</v>
      </c>
      <c r="U33" s="28" t="s">
        <v>1</v>
      </c>
      <c r="V33" s="28" t="s">
        <v>1</v>
      </c>
      <c r="W33" s="2" t="s">
        <v>1</v>
      </c>
      <c r="X33" s="2" t="s">
        <v>1</v>
      </c>
      <c r="Y33" s="28" t="s">
        <v>1</v>
      </c>
      <c r="Z33" s="28" t="s">
        <v>1</v>
      </c>
      <c r="AA33" s="2" t="s">
        <v>1</v>
      </c>
      <c r="AB33" s="2" t="s">
        <v>1</v>
      </c>
      <c r="AC33" s="28" t="s">
        <v>1</v>
      </c>
      <c r="AD33" s="28" t="s">
        <v>1</v>
      </c>
      <c r="AE33" s="22">
        <f t="shared" si="11"/>
        <v>3852.2268725651843</v>
      </c>
      <c r="AF33" s="47">
        <f t="shared" ref="AF33" si="120">AE33/AE$45</f>
        <v>4.7637403426216168E-2</v>
      </c>
    </row>
    <row r="34" spans="1:32" ht="26.25" x14ac:dyDescent="0.25">
      <c r="A34" s="15">
        <v>32</v>
      </c>
      <c r="B34" s="49" t="s">
        <v>72</v>
      </c>
      <c r="C34" s="51">
        <f>C33/$AE33</f>
        <v>1.662670508059735E-2</v>
      </c>
      <c r="D34" s="17"/>
      <c r="E34" s="52">
        <f>E33/$AE33</f>
        <v>9.5736914810799337E-2</v>
      </c>
      <c r="F34" s="27"/>
      <c r="G34" s="53">
        <f>G33/$AE33</f>
        <v>0.18029413615411996</v>
      </c>
      <c r="H34" s="17"/>
      <c r="I34" s="52">
        <f>I33/$AE33</f>
        <v>0.37561222499733649</v>
      </c>
      <c r="J34" s="27"/>
      <c r="K34" s="53">
        <f>K33/$AE33</f>
        <v>0.24785426583767925</v>
      </c>
      <c r="L34" s="17"/>
      <c r="M34" s="52">
        <f>M33/$AE33</f>
        <v>6.8186621481204912E-2</v>
      </c>
      <c r="N34" s="27"/>
      <c r="O34" s="53">
        <f>O33/$AE33</f>
        <v>9.9754598135731835E-3</v>
      </c>
      <c r="P34" s="17"/>
      <c r="Q34" s="52">
        <f>Q33/$AE33</f>
        <v>5.7136718246895936E-3</v>
      </c>
      <c r="R34" s="27"/>
      <c r="S34" s="2" t="s">
        <v>1</v>
      </c>
      <c r="T34" s="2" t="s">
        <v>1</v>
      </c>
      <c r="U34" s="28" t="s">
        <v>1</v>
      </c>
      <c r="V34" s="28" t="s">
        <v>1</v>
      </c>
      <c r="W34" s="2" t="s">
        <v>1</v>
      </c>
      <c r="X34" s="2" t="s">
        <v>1</v>
      </c>
      <c r="Y34" s="28" t="s">
        <v>1</v>
      </c>
      <c r="Z34" s="28" t="s">
        <v>1</v>
      </c>
      <c r="AA34" s="2" t="s">
        <v>1</v>
      </c>
      <c r="AB34" s="2" t="s">
        <v>1</v>
      </c>
      <c r="AC34" s="28" t="s">
        <v>1</v>
      </c>
      <c r="AD34" s="28" t="s">
        <v>1</v>
      </c>
      <c r="AE34" s="54">
        <f t="shared" ref="AE34" si="121">SUM(C34,E34,G34,I34,K34,M34,O34,Q34,S34,U34,W34,Y34,AA34,AC34)</f>
        <v>1</v>
      </c>
      <c r="AF34" s="47"/>
    </row>
    <row r="35" spans="1:32" x14ac:dyDescent="0.25">
      <c r="A35" s="15">
        <v>33</v>
      </c>
      <c r="B35" s="7" t="s">
        <v>81</v>
      </c>
      <c r="C35" s="6">
        <v>63.434838883741698</v>
      </c>
      <c r="D35" s="18">
        <f t="shared" si="0"/>
        <v>3.0711756327256378E-2</v>
      </c>
      <c r="E35" s="28">
        <v>760.33912690277896</v>
      </c>
      <c r="F35" s="29">
        <f t="shared" si="0"/>
        <v>6.6211444168548184E-2</v>
      </c>
      <c r="G35" s="2">
        <v>1071.84103480415</v>
      </c>
      <c r="H35" s="18">
        <f t="shared" ref="H35" si="122">G35/G$45</f>
        <v>5.8807218362080804E-2</v>
      </c>
      <c r="I35" s="28">
        <v>1034.4945355346399</v>
      </c>
      <c r="J35" s="29">
        <f t="shared" ref="J35:L35" si="123">I35/I$45</f>
        <v>4.967981140052153E-2</v>
      </c>
      <c r="K35" s="2">
        <v>448.41248135318301</v>
      </c>
      <c r="L35" s="18">
        <f t="shared" si="123"/>
        <v>3.2163059098154569E-2</v>
      </c>
      <c r="M35" s="28">
        <v>120.478558573163</v>
      </c>
      <c r="N35" s="29">
        <f t="shared" ref="N35" si="124">M35/M$45</f>
        <v>1.6032745839361734E-2</v>
      </c>
      <c r="O35" s="2">
        <v>6.3244496524004896</v>
      </c>
      <c r="P35" s="18">
        <f t="shared" ref="P35" si="125">O35/O$45</f>
        <v>1.8486052248694988E-3</v>
      </c>
      <c r="Q35" s="28" t="s">
        <v>1</v>
      </c>
      <c r="R35" s="28" t="s">
        <v>1</v>
      </c>
      <c r="S35" s="2" t="s">
        <v>1</v>
      </c>
      <c r="T35" s="2" t="s">
        <v>1</v>
      </c>
      <c r="U35" s="28" t="s">
        <v>1</v>
      </c>
      <c r="V35" s="28" t="s">
        <v>1</v>
      </c>
      <c r="W35" s="2" t="s">
        <v>1</v>
      </c>
      <c r="X35" s="2" t="s">
        <v>1</v>
      </c>
      <c r="Y35" s="28" t="s">
        <v>1</v>
      </c>
      <c r="Z35" s="28" t="s">
        <v>1</v>
      </c>
      <c r="AA35" s="2" t="s">
        <v>1</v>
      </c>
      <c r="AB35" s="2" t="s">
        <v>1</v>
      </c>
      <c r="AC35" s="28" t="s">
        <v>1</v>
      </c>
      <c r="AD35" s="28" t="s">
        <v>1</v>
      </c>
      <c r="AE35" s="22">
        <f t="shared" si="11"/>
        <v>3505.3250257040568</v>
      </c>
      <c r="AF35" s="47">
        <f t="shared" ref="AF35" si="126">AE35/AE$45</f>
        <v>4.3347546215075659E-2</v>
      </c>
    </row>
    <row r="36" spans="1:32" ht="26.25" x14ac:dyDescent="0.25">
      <c r="A36" s="15">
        <v>34</v>
      </c>
      <c r="B36" s="49" t="s">
        <v>82</v>
      </c>
      <c r="C36" s="51">
        <f>C35/$AE35</f>
        <v>1.8096706701542061E-2</v>
      </c>
      <c r="D36" s="17"/>
      <c r="E36" s="52">
        <f>E35/$AE35</f>
        <v>0.21690973628046437</v>
      </c>
      <c r="F36" s="27"/>
      <c r="G36" s="53">
        <f>G35/$AE35</f>
        <v>0.3057750784718935</v>
      </c>
      <c r="H36" s="17"/>
      <c r="I36" s="52">
        <f>I35/$AE35</f>
        <v>0.29512085982008418</v>
      </c>
      <c r="J36" s="27"/>
      <c r="K36" s="53">
        <f>K35/$AE35</f>
        <v>0.12792322482652455</v>
      </c>
      <c r="L36" s="17"/>
      <c r="M36" s="52">
        <f>M35/$AE35</f>
        <v>3.4370153320936181E-2</v>
      </c>
      <c r="N36" s="27"/>
      <c r="O36" s="53">
        <f>O35/$AE35</f>
        <v>1.8042405785552516E-3</v>
      </c>
      <c r="P36" s="17"/>
      <c r="Q36" s="28" t="s">
        <v>1</v>
      </c>
      <c r="R36" s="28" t="s">
        <v>1</v>
      </c>
      <c r="S36" s="2" t="s">
        <v>1</v>
      </c>
      <c r="T36" s="2" t="s">
        <v>1</v>
      </c>
      <c r="U36" s="28" t="s">
        <v>1</v>
      </c>
      <c r="V36" s="28" t="s">
        <v>1</v>
      </c>
      <c r="W36" s="2" t="s">
        <v>1</v>
      </c>
      <c r="X36" s="2" t="s">
        <v>1</v>
      </c>
      <c r="Y36" s="28" t="s">
        <v>1</v>
      </c>
      <c r="Z36" s="28" t="s">
        <v>1</v>
      </c>
      <c r="AA36" s="2" t="s">
        <v>1</v>
      </c>
      <c r="AB36" s="2" t="s">
        <v>1</v>
      </c>
      <c r="AC36" s="28" t="s">
        <v>1</v>
      </c>
      <c r="AD36" s="28" t="s">
        <v>1</v>
      </c>
      <c r="AE36" s="54">
        <f t="shared" ref="AE36" si="127">SUM(C36,E36,G36,I36,K36,M36,O36,Q36,S36,U36,W36,Y36,AA36,AC36)</f>
        <v>1</v>
      </c>
      <c r="AF36" s="47"/>
    </row>
    <row r="37" spans="1:32" x14ac:dyDescent="0.25">
      <c r="A37" s="15">
        <v>35</v>
      </c>
      <c r="B37" s="7" t="s">
        <v>20</v>
      </c>
      <c r="C37" s="6">
        <v>16.608428540046901</v>
      </c>
      <c r="D37" s="18">
        <f t="shared" si="0"/>
        <v>8.0409128371145347E-3</v>
      </c>
      <c r="E37" s="28">
        <v>422.43398664105803</v>
      </c>
      <c r="F37" s="29">
        <f t="shared" si="0"/>
        <v>3.6786169923040186E-2</v>
      </c>
      <c r="G37" s="2">
        <v>733.797283884129</v>
      </c>
      <c r="H37" s="18">
        <f t="shared" ref="H37" si="128">G37/G$45</f>
        <v>4.026023981696198E-2</v>
      </c>
      <c r="I37" s="28">
        <v>804.74937053724705</v>
      </c>
      <c r="J37" s="29">
        <f t="shared" ref="J37:L37" si="129">I37/I$45</f>
        <v>3.8646697087014369E-2</v>
      </c>
      <c r="K37" s="2">
        <v>579.48387177192797</v>
      </c>
      <c r="L37" s="18">
        <f t="shared" si="129"/>
        <v>4.1564351549679815E-2</v>
      </c>
      <c r="M37" s="28">
        <v>173.84117483746701</v>
      </c>
      <c r="N37" s="29">
        <f t="shared" ref="N37" si="130">M37/M$45</f>
        <v>2.3134003308087406E-2</v>
      </c>
      <c r="O37" s="2">
        <v>75.196371651969201</v>
      </c>
      <c r="P37" s="18">
        <f t="shared" ref="P37" si="131">O37/O$45</f>
        <v>2.1979525993111086E-2</v>
      </c>
      <c r="Q37" s="28">
        <v>39.535793974061697</v>
      </c>
      <c r="R37" s="29">
        <f t="shared" ref="R37" si="132">Q37/Q$45</f>
        <v>2.4240711852673732E-2</v>
      </c>
      <c r="S37" s="2" t="s">
        <v>1</v>
      </c>
      <c r="T37" s="2" t="s">
        <v>1</v>
      </c>
      <c r="U37" s="28" t="s">
        <v>1</v>
      </c>
      <c r="V37" s="28" t="s">
        <v>1</v>
      </c>
      <c r="W37" s="2" t="s">
        <v>1</v>
      </c>
      <c r="X37" s="2" t="s">
        <v>1</v>
      </c>
      <c r="Y37" s="28" t="s">
        <v>1</v>
      </c>
      <c r="Z37" s="28" t="s">
        <v>1</v>
      </c>
      <c r="AA37" s="2" t="s">
        <v>1</v>
      </c>
      <c r="AB37" s="2" t="s">
        <v>1</v>
      </c>
      <c r="AC37" s="28" t="s">
        <v>1</v>
      </c>
      <c r="AD37" s="28" t="s">
        <v>1</v>
      </c>
      <c r="AE37" s="22">
        <f t="shared" si="11"/>
        <v>2845.6462818379068</v>
      </c>
      <c r="AF37" s="47">
        <f t="shared" ref="AF37" si="133">AE37/AE$45</f>
        <v>3.5189827707617853E-2</v>
      </c>
    </row>
    <row r="38" spans="1:32" ht="26.25" x14ac:dyDescent="0.25">
      <c r="A38" s="15">
        <v>36</v>
      </c>
      <c r="B38" s="49" t="s">
        <v>73</v>
      </c>
      <c r="C38" s="51">
        <f>C37/$AE37</f>
        <v>5.836434642649992E-3</v>
      </c>
      <c r="D38" s="17"/>
      <c r="E38" s="52">
        <f>E37/$AE37</f>
        <v>0.14844922551942127</v>
      </c>
      <c r="F38" s="27"/>
      <c r="G38" s="53">
        <f>G37/$AE37</f>
        <v>0.25786665354985516</v>
      </c>
      <c r="H38" s="17"/>
      <c r="I38" s="52">
        <f>I37/$AE37</f>
        <v>0.28280021156300794</v>
      </c>
      <c r="J38" s="27"/>
      <c r="K38" s="53">
        <f>K37/$AE37</f>
        <v>0.20363875702698331</v>
      </c>
      <c r="L38" s="17"/>
      <c r="M38" s="52">
        <f>M37/$AE37</f>
        <v>6.109022612788996E-2</v>
      </c>
      <c r="N38" s="27"/>
      <c r="O38" s="53">
        <f>O37/$AE37</f>
        <v>2.6425059267521613E-2</v>
      </c>
      <c r="P38" s="17"/>
      <c r="Q38" s="52">
        <f>Q37/$AE37</f>
        <v>1.3893432302670754E-2</v>
      </c>
      <c r="R38" s="27"/>
      <c r="S38" s="2" t="s">
        <v>1</v>
      </c>
      <c r="T38" s="2" t="s">
        <v>1</v>
      </c>
      <c r="U38" s="28" t="s">
        <v>1</v>
      </c>
      <c r="V38" s="28" t="s">
        <v>1</v>
      </c>
      <c r="W38" s="2" t="s">
        <v>1</v>
      </c>
      <c r="X38" s="2" t="s">
        <v>1</v>
      </c>
      <c r="Y38" s="28" t="s">
        <v>1</v>
      </c>
      <c r="Z38" s="28" t="s">
        <v>1</v>
      </c>
      <c r="AA38" s="2" t="s">
        <v>1</v>
      </c>
      <c r="AB38" s="2" t="s">
        <v>1</v>
      </c>
      <c r="AC38" s="28" t="s">
        <v>1</v>
      </c>
      <c r="AD38" s="28" t="s">
        <v>1</v>
      </c>
      <c r="AE38" s="54">
        <f t="shared" ref="AE38" si="134">SUM(C38,E38,G38,I38,K38,M38,O38,Q38,S38,U38,W38,Y38,AA38,AC38)</f>
        <v>0.99999999999999989</v>
      </c>
      <c r="AF38" s="47"/>
    </row>
    <row r="39" spans="1:32" ht="17.25" x14ac:dyDescent="0.25">
      <c r="A39" s="15">
        <v>37</v>
      </c>
      <c r="B39" s="7" t="s">
        <v>21</v>
      </c>
      <c r="C39" s="6">
        <v>15.9490714793151</v>
      </c>
      <c r="D39" s="18">
        <f t="shared" si="0"/>
        <v>7.7216874124395587E-3</v>
      </c>
      <c r="E39" s="28">
        <v>163.98799182459999</v>
      </c>
      <c r="F39" s="29">
        <f t="shared" si="0"/>
        <v>1.4280314376607353E-2</v>
      </c>
      <c r="G39" s="2">
        <v>335.185787286329</v>
      </c>
      <c r="H39" s="18">
        <f t="shared" ref="H39" si="135">G39/G$45</f>
        <v>1.8390174610561381E-2</v>
      </c>
      <c r="I39" s="28">
        <v>309.05744966431803</v>
      </c>
      <c r="J39" s="29">
        <f t="shared" ref="J39:L39" si="136">I39/I$45</f>
        <v>1.4841949651589408E-2</v>
      </c>
      <c r="K39" s="2">
        <v>281.13921624270102</v>
      </c>
      <c r="L39" s="18">
        <f t="shared" si="136"/>
        <v>2.0165132780282421E-2</v>
      </c>
      <c r="M39" s="28">
        <v>184.43762141476901</v>
      </c>
      <c r="N39" s="29">
        <f t="shared" ref="N39" si="137">M39/M$45</f>
        <v>2.4544130859298838E-2</v>
      </c>
      <c r="O39" s="2">
        <v>77.469784126574595</v>
      </c>
      <c r="P39" s="18">
        <f t="shared" ref="P39" si="138">O39/O$45</f>
        <v>2.2644033169200925E-2</v>
      </c>
      <c r="Q39" s="28">
        <v>52.040498374703297</v>
      </c>
      <c r="R39" s="29">
        <f t="shared" ref="R39" si="139">Q39/Q$45</f>
        <v>3.1907762535345857E-2</v>
      </c>
      <c r="S39" s="2" t="s">
        <v>1</v>
      </c>
      <c r="T39" s="2" t="s">
        <v>1</v>
      </c>
      <c r="U39" s="28" t="s">
        <v>1</v>
      </c>
      <c r="V39" s="28" t="s">
        <v>1</v>
      </c>
      <c r="W39" s="2" t="s">
        <v>1</v>
      </c>
      <c r="X39" s="2" t="s">
        <v>1</v>
      </c>
      <c r="Y39" s="28" t="s">
        <v>1</v>
      </c>
      <c r="Z39" s="28" t="s">
        <v>1</v>
      </c>
      <c r="AA39" s="2" t="s">
        <v>1</v>
      </c>
      <c r="AB39" s="2" t="s">
        <v>1</v>
      </c>
      <c r="AC39" s="28" t="s">
        <v>1</v>
      </c>
      <c r="AD39" s="28" t="s">
        <v>1</v>
      </c>
      <c r="AE39" s="22">
        <f t="shared" si="11"/>
        <v>1419.2674204133098</v>
      </c>
      <c r="AF39" s="47">
        <f t="shared" ref="AF39" si="140">AE39/AE$45</f>
        <v>1.7550943107069023E-2</v>
      </c>
    </row>
    <row r="40" spans="1:32" ht="28.5" x14ac:dyDescent="0.25">
      <c r="A40" s="15">
        <v>38</v>
      </c>
      <c r="B40" s="49" t="s">
        <v>80</v>
      </c>
      <c r="C40" s="51">
        <f>C39/$AE39</f>
        <v>1.1237537936769178E-2</v>
      </c>
      <c r="D40" s="17"/>
      <c r="E40" s="52">
        <f>E39/$AE39</f>
        <v>0.11554411062070634</v>
      </c>
      <c r="F40" s="27"/>
      <c r="G40" s="53">
        <f>G39/$AE39</f>
        <v>0.23616816849689848</v>
      </c>
      <c r="H40" s="17"/>
      <c r="I40" s="52">
        <f>I39/$AE39</f>
        <v>0.21775843313187329</v>
      </c>
      <c r="J40" s="27"/>
      <c r="K40" s="53">
        <f>K39/$AE39</f>
        <v>0.19808755714326867</v>
      </c>
      <c r="L40" s="17"/>
      <c r="M40" s="52">
        <f>M39/$AE39</f>
        <v>0.12995269162245568</v>
      </c>
      <c r="N40" s="27"/>
      <c r="O40" s="53">
        <f>O39/$AE39</f>
        <v>5.4584346129790219E-2</v>
      </c>
      <c r="P40" s="17"/>
      <c r="Q40" s="52">
        <f>Q39/$AE39</f>
        <v>3.6667154918238312E-2</v>
      </c>
      <c r="R40" s="27"/>
      <c r="S40" s="2" t="s">
        <v>1</v>
      </c>
      <c r="T40" s="2" t="s">
        <v>1</v>
      </c>
      <c r="U40" s="28" t="s">
        <v>1</v>
      </c>
      <c r="V40" s="28" t="s">
        <v>1</v>
      </c>
      <c r="W40" s="2" t="s">
        <v>1</v>
      </c>
      <c r="X40" s="2" t="s">
        <v>1</v>
      </c>
      <c r="Y40" s="28" t="s">
        <v>1</v>
      </c>
      <c r="Z40" s="28" t="s">
        <v>1</v>
      </c>
      <c r="AA40" s="2" t="s">
        <v>1</v>
      </c>
      <c r="AB40" s="2" t="s">
        <v>1</v>
      </c>
      <c r="AC40" s="28" t="s">
        <v>1</v>
      </c>
      <c r="AD40" s="28" t="s">
        <v>1</v>
      </c>
      <c r="AE40" s="54">
        <f t="shared" ref="AE40" si="141">SUM(C40,E40,G40,I40,K40,M40,O40,Q40,S40,U40,W40,Y40,AA40,AC40)</f>
        <v>1.0000000000000002</v>
      </c>
      <c r="AF40" s="48"/>
    </row>
    <row r="41" spans="1:32" x14ac:dyDescent="0.25">
      <c r="A41" s="15">
        <v>39</v>
      </c>
      <c r="B41" s="7" t="s">
        <v>22</v>
      </c>
      <c r="C41" s="6">
        <v>4.9625961640196303</v>
      </c>
      <c r="D41" s="18">
        <f t="shared" si="0"/>
        <v>2.4026236500619643E-3</v>
      </c>
      <c r="E41" s="28">
        <v>98.146198095026605</v>
      </c>
      <c r="F41" s="29">
        <f t="shared" si="0"/>
        <v>8.5467145982545817E-3</v>
      </c>
      <c r="G41" s="2">
        <v>354.756705895278</v>
      </c>
      <c r="H41" s="18">
        <f t="shared" ref="H41" si="142">G41/G$45</f>
        <v>1.9463945110860682E-2</v>
      </c>
      <c r="I41" s="28">
        <v>321.26957631441502</v>
      </c>
      <c r="J41" s="29">
        <f t="shared" ref="J41:L41" si="143">I41/I$45</f>
        <v>1.5428415918868966E-2</v>
      </c>
      <c r="K41" s="2">
        <v>145.14055954242099</v>
      </c>
      <c r="L41" s="18">
        <f t="shared" si="143"/>
        <v>1.0410424750031263E-2</v>
      </c>
      <c r="M41" s="28">
        <v>109.104351059926</v>
      </c>
      <c r="N41" s="29">
        <f t="shared" ref="N41" si="144">M41/M$45</f>
        <v>1.4519117353566514E-2</v>
      </c>
      <c r="O41" s="2">
        <v>8.3019491194155499</v>
      </c>
      <c r="P41" s="18">
        <f t="shared" ref="P41" si="145">O41/O$45</f>
        <v>2.4266184984059833E-3</v>
      </c>
      <c r="Q41" s="28" t="s">
        <v>1</v>
      </c>
      <c r="R41" s="28" t="s">
        <v>1</v>
      </c>
      <c r="S41" s="2" t="s">
        <v>1</v>
      </c>
      <c r="T41" s="2" t="s">
        <v>1</v>
      </c>
      <c r="U41" s="28" t="s">
        <v>1</v>
      </c>
      <c r="V41" s="28" t="s">
        <v>1</v>
      </c>
      <c r="W41" s="2" t="s">
        <v>1</v>
      </c>
      <c r="X41" s="2" t="s">
        <v>1</v>
      </c>
      <c r="Y41" s="28" t="s">
        <v>1</v>
      </c>
      <c r="Z41" s="28" t="s">
        <v>1</v>
      </c>
      <c r="AA41" s="2" t="s">
        <v>1</v>
      </c>
      <c r="AB41" s="2" t="s">
        <v>1</v>
      </c>
      <c r="AC41" s="28" t="s">
        <v>1</v>
      </c>
      <c r="AD41" s="28" t="s">
        <v>1</v>
      </c>
      <c r="AE41" s="22">
        <f t="shared" si="11"/>
        <v>1041.6819361905018</v>
      </c>
      <c r="AF41" s="47">
        <f t="shared" ref="AF41" si="146">AE41/AE$45</f>
        <v>1.288164593563128E-2</v>
      </c>
    </row>
    <row r="42" spans="1:32" ht="27" thickBot="1" x14ac:dyDescent="0.3">
      <c r="A42" s="15">
        <v>40</v>
      </c>
      <c r="B42" s="49" t="s">
        <v>74</v>
      </c>
      <c r="C42" s="51">
        <f>C41/$AE41</f>
        <v>4.7640224828781859E-3</v>
      </c>
      <c r="D42" s="17"/>
      <c r="E42" s="52">
        <f>E41/$AE41</f>
        <v>9.4218969039583808E-2</v>
      </c>
      <c r="F42" s="27"/>
      <c r="G42" s="53">
        <f>G41/$AE41</f>
        <v>0.3405614454568025</v>
      </c>
      <c r="H42" s="17"/>
      <c r="I42" s="52">
        <f>I41/$AE41</f>
        <v>0.30841427229631979</v>
      </c>
      <c r="J42" s="27"/>
      <c r="K42" s="53">
        <f>K41/$AE41</f>
        <v>0.13933289471564556</v>
      </c>
      <c r="L42" s="17"/>
      <c r="M42" s="52">
        <f>M41/$AE41</f>
        <v>0.10473864168071079</v>
      </c>
      <c r="N42" s="27"/>
      <c r="O42" s="53">
        <f>O41/$AE41</f>
        <v>7.9697543280594016E-3</v>
      </c>
      <c r="P42" s="17"/>
      <c r="Q42" s="28" t="s">
        <v>1</v>
      </c>
      <c r="R42" s="28" t="s">
        <v>1</v>
      </c>
      <c r="S42" s="2" t="s">
        <v>1</v>
      </c>
      <c r="T42" s="2" t="s">
        <v>1</v>
      </c>
      <c r="U42" s="28" t="s">
        <v>1</v>
      </c>
      <c r="V42" s="28" t="s">
        <v>1</v>
      </c>
      <c r="W42" s="2" t="s">
        <v>1</v>
      </c>
      <c r="X42" s="2" t="s">
        <v>1</v>
      </c>
      <c r="Y42" s="28" t="s">
        <v>1</v>
      </c>
      <c r="Z42" s="28" t="s">
        <v>1</v>
      </c>
      <c r="AA42" s="2" t="s">
        <v>1</v>
      </c>
      <c r="AB42" s="2" t="s">
        <v>1</v>
      </c>
      <c r="AC42" s="28" t="s">
        <v>1</v>
      </c>
      <c r="AD42" s="28" t="s">
        <v>1</v>
      </c>
      <c r="AE42" s="54">
        <f t="shared" ref="AE42" si="147">SUM(C42,E42,G42,I42,K42,M42,O42,Q42,S42,U42,W42,Y42,AA42,AC42)</f>
        <v>1</v>
      </c>
      <c r="AF42" s="35"/>
    </row>
    <row r="43" spans="1:32" x14ac:dyDescent="0.25">
      <c r="A43" s="15">
        <v>41</v>
      </c>
      <c r="B43" s="36" t="s">
        <v>23</v>
      </c>
      <c r="C43" s="21">
        <f>SUM(C29,C31,C33,C35,C37,C39,C41)</f>
        <v>412.49476986423548</v>
      </c>
      <c r="D43" s="37">
        <f>C43/C$45</f>
        <v>0.19970790627459148</v>
      </c>
      <c r="E43" s="38">
        <f>SUM(E29,E31,E33,E35,E37,E39,E41)</f>
        <v>4553.5209984461371</v>
      </c>
      <c r="F43" s="39">
        <f>E43/E$45</f>
        <v>0.39652727406921801</v>
      </c>
      <c r="G43" s="40">
        <f>SUM(G29,G31,G33,G35,G37,G39,G41)</f>
        <v>9811.4805236869888</v>
      </c>
      <c r="H43" s="37">
        <f t="shared" ref="H43" si="148">G43/G$45</f>
        <v>0.53831292036434508</v>
      </c>
      <c r="I43" s="38">
        <f>SUM(I29,I31,I33,I35,I37,I39,I41)</f>
        <v>12399.640704518488</v>
      </c>
      <c r="J43" s="39">
        <f t="shared" ref="J43:L43" si="149">I43/I$45</f>
        <v>0.59547130552637051</v>
      </c>
      <c r="K43" s="40">
        <f>SUM(K29,K31,K33,K35,K37,K39,K41)</f>
        <v>7556.2706581218163</v>
      </c>
      <c r="L43" s="37">
        <f t="shared" si="149"/>
        <v>0.54198486849745708</v>
      </c>
      <c r="M43" s="38">
        <f>SUM(M29,M31,M33,M35,M37,M39,M41)</f>
        <v>3216.5921730922732</v>
      </c>
      <c r="N43" s="39">
        <f t="shared" ref="N43" si="150">M43/M$45</f>
        <v>0.42804964958765895</v>
      </c>
      <c r="O43" s="40">
        <f>SUM(O29,O31,O33,O35,O37,O39,O41)</f>
        <v>991.95499677017563</v>
      </c>
      <c r="P43" s="37">
        <f t="shared" ref="P43" si="151">O43/O$45</f>
        <v>0.28994351930191226</v>
      </c>
      <c r="Q43" s="38">
        <f>SUM(Q29,Q31,Q33,Q35,Q37,Q39,Q41)</f>
        <v>394.70648817796814</v>
      </c>
      <c r="R43" s="39">
        <f t="shared" ref="R43" si="152">Q43/Q$45</f>
        <v>0.24200769187992444</v>
      </c>
      <c r="S43" s="40">
        <f>SUM(S29,S31,S33,S35,S37,S39,S41)</f>
        <v>149.95680606553492</v>
      </c>
      <c r="T43" s="37">
        <f t="shared" ref="T43" si="153">S43/S$45</f>
        <v>0.2139210734593055</v>
      </c>
      <c r="U43" s="38">
        <f>SUM(U29,U31,U33,U35,U37,U39,U41)</f>
        <v>52.507161167429004</v>
      </c>
      <c r="V43" s="39">
        <f t="shared" ref="V43" si="154">U43/U$45</f>
        <v>8.3628405993446772E-2</v>
      </c>
      <c r="W43" s="40" t="s">
        <v>1</v>
      </c>
      <c r="X43" s="37" t="s">
        <v>1</v>
      </c>
      <c r="Y43" s="38" t="s">
        <v>1</v>
      </c>
      <c r="Z43" s="39" t="s">
        <v>1</v>
      </c>
      <c r="AA43" s="40" t="s">
        <v>1</v>
      </c>
      <c r="AB43" s="37" t="s">
        <v>1</v>
      </c>
      <c r="AC43" s="38" t="s">
        <v>1</v>
      </c>
      <c r="AD43" s="39" t="s">
        <v>1</v>
      </c>
      <c r="AE43" s="21">
        <f>SUM(C43,E43,G43,I43,K43,M43,O43,Q43,S43,U43,W43,Y43,AA43,AC43)</f>
        <v>39539.125279911044</v>
      </c>
      <c r="AF43" s="41">
        <f t="shared" ref="AF43" si="155">AE43/AE$45</f>
        <v>0.48894868458891705</v>
      </c>
    </row>
    <row r="44" spans="1:32" ht="27" thickBot="1" x14ac:dyDescent="0.3">
      <c r="A44" s="15">
        <v>42</v>
      </c>
      <c r="B44" s="49" t="s">
        <v>75</v>
      </c>
      <c r="C44" s="51">
        <f>C43/$AE43</f>
        <v>1.0432571963695287E-2</v>
      </c>
      <c r="D44" s="17"/>
      <c r="E44" s="52">
        <f>E43/$AE43</f>
        <v>0.11516494020062909</v>
      </c>
      <c r="F44" s="27"/>
      <c r="G44" s="53">
        <f>G43/$AE43</f>
        <v>0.24814611993128702</v>
      </c>
      <c r="H44" s="17"/>
      <c r="I44" s="52">
        <f>I43/$AE43</f>
        <v>0.31360432525345905</v>
      </c>
      <c r="J44" s="27"/>
      <c r="K44" s="53">
        <f>K43/$AE43</f>
        <v>0.19110869561803356</v>
      </c>
      <c r="L44" s="17"/>
      <c r="M44" s="52">
        <f>M43/$AE43</f>
        <v>8.1352132863863655E-2</v>
      </c>
      <c r="N44" s="27"/>
      <c r="O44" s="53">
        <f>O43/$AE43</f>
        <v>2.5087934792380601E-2</v>
      </c>
      <c r="P44" s="17"/>
      <c r="Q44" s="52">
        <f>Q43/$AE43</f>
        <v>9.9826813411704324E-3</v>
      </c>
      <c r="R44" s="27"/>
      <c r="S44" s="53">
        <f>S43/$AE43</f>
        <v>3.7926181978973788E-3</v>
      </c>
      <c r="T44" s="17"/>
      <c r="U44" s="52">
        <f>U43/$AE43</f>
        <v>1.3279798375839824E-3</v>
      </c>
      <c r="V44" s="27"/>
      <c r="W44" s="53" t="s">
        <v>1</v>
      </c>
      <c r="X44" s="17" t="s">
        <v>1</v>
      </c>
      <c r="Y44" s="52" t="s">
        <v>1</v>
      </c>
      <c r="Z44" s="27" t="s">
        <v>1</v>
      </c>
      <c r="AA44" s="53" t="s">
        <v>1</v>
      </c>
      <c r="AB44" s="17" t="s">
        <v>1</v>
      </c>
      <c r="AC44" s="52" t="s">
        <v>1</v>
      </c>
      <c r="AD44" s="27" t="s">
        <v>1</v>
      </c>
      <c r="AE44" s="54">
        <f>SUM(C44,E44,G44,I44,K44,M44,O44,Q44,S44,U44,W44,Y44,AA44,AC44)</f>
        <v>1</v>
      </c>
      <c r="AF44" s="35"/>
    </row>
    <row r="45" spans="1:32" x14ac:dyDescent="0.25">
      <c r="A45" s="15">
        <v>43</v>
      </c>
      <c r="B45" s="42" t="s">
        <v>24</v>
      </c>
      <c r="C45" s="21">
        <f>SUM(C43,C27)</f>
        <v>2065.4904332984665</v>
      </c>
      <c r="D45" s="37">
        <f t="shared" ref="D45:AD45" si="156">SUM(D43,D27)</f>
        <v>0.99999999999999989</v>
      </c>
      <c r="E45" s="38">
        <f t="shared" si="156"/>
        <v>11483.500117702552</v>
      </c>
      <c r="F45" s="39">
        <f t="shared" si="156"/>
        <v>1</v>
      </c>
      <c r="G45" s="40">
        <f t="shared" si="156"/>
        <v>18226.35153740376</v>
      </c>
      <c r="H45" s="37">
        <f t="shared" si="156"/>
        <v>0.99999999999999989</v>
      </c>
      <c r="I45" s="38">
        <f>SUM(I43,I27)</f>
        <v>20823.237978793535</v>
      </c>
      <c r="J45" s="39">
        <f>SUM(J43,J27)</f>
        <v>1</v>
      </c>
      <c r="K45" s="40">
        <f t="shared" si="156"/>
        <v>13941.848005960095</v>
      </c>
      <c r="L45" s="37">
        <f t="shared" si="156"/>
        <v>1</v>
      </c>
      <c r="M45" s="38">
        <f t="shared" si="156"/>
        <v>7514.5305601600721</v>
      </c>
      <c r="N45" s="39">
        <f t="shared" si="156"/>
        <v>1</v>
      </c>
      <c r="O45" s="40">
        <f t="shared" si="156"/>
        <v>3421.20078820342</v>
      </c>
      <c r="P45" s="37">
        <f t="shared" si="156"/>
        <v>1</v>
      </c>
      <c r="Q45" s="38">
        <f t="shared" si="156"/>
        <v>1630.9667065202514</v>
      </c>
      <c r="R45" s="39">
        <f t="shared" si="156"/>
        <v>1</v>
      </c>
      <c r="S45" s="40">
        <f>SUM(S43,S27)</f>
        <v>700.99127514924987</v>
      </c>
      <c r="T45" s="37">
        <f>SUM(T43,T27)</f>
        <v>1</v>
      </c>
      <c r="U45" s="38">
        <f t="shared" si="156"/>
        <v>627.8627524186403</v>
      </c>
      <c r="V45" s="39">
        <f t="shared" si="156"/>
        <v>1</v>
      </c>
      <c r="W45" s="40">
        <f t="shared" si="156"/>
        <v>232.1405113234843</v>
      </c>
      <c r="X45" s="37">
        <f t="shared" si="156"/>
        <v>1</v>
      </c>
      <c r="Y45" s="38">
        <f t="shared" si="156"/>
        <v>88.138390837465593</v>
      </c>
      <c r="Z45" s="39">
        <f t="shared" si="156"/>
        <v>1</v>
      </c>
      <c r="AA45" s="40">
        <f t="shared" si="156"/>
        <v>81.916174440418104</v>
      </c>
      <c r="AB45" s="37">
        <f t="shared" si="156"/>
        <v>1</v>
      </c>
      <c r="AC45" s="38">
        <f t="shared" si="156"/>
        <v>27.417673828436701</v>
      </c>
      <c r="AD45" s="43">
        <f t="shared" si="156"/>
        <v>1</v>
      </c>
      <c r="AE45" s="21">
        <f t="shared" si="11"/>
        <v>80865.592906039848</v>
      </c>
      <c r="AF45" s="41">
        <f>SUM(AF43,AF27)</f>
        <v>0.99999999999999989</v>
      </c>
    </row>
    <row r="46" spans="1:32" ht="27" thickBot="1" x14ac:dyDescent="0.3">
      <c r="A46" s="15">
        <v>44</v>
      </c>
      <c r="B46" s="50" t="s">
        <v>76</v>
      </c>
      <c r="C46" s="55">
        <f>C45/$AE45</f>
        <v>2.5542265369876426E-2</v>
      </c>
      <c r="D46" s="31"/>
      <c r="E46" s="56">
        <f>E45/$AE45</f>
        <v>0.14200724566560186</v>
      </c>
      <c r="F46" s="32"/>
      <c r="G46" s="57">
        <f>G45/$AE45</f>
        <v>0.22539068697092846</v>
      </c>
      <c r="H46" s="31"/>
      <c r="I46" s="56">
        <f>I45/$AE45</f>
        <v>0.25750430103182054</v>
      </c>
      <c r="J46" s="32"/>
      <c r="K46" s="57">
        <f>K45/$AE45</f>
        <v>0.17240766443349453</v>
      </c>
      <c r="L46" s="31"/>
      <c r="M46" s="56">
        <f>M45/$AE45</f>
        <v>9.2926178985559785E-2</v>
      </c>
      <c r="N46" s="32"/>
      <c r="O46" s="57">
        <f>O45/$AE45</f>
        <v>4.2307249168117962E-2</v>
      </c>
      <c r="P46" s="31"/>
      <c r="Q46" s="56">
        <f>Q45/$AE45</f>
        <v>2.0168858570236668E-2</v>
      </c>
      <c r="R46" s="32"/>
      <c r="S46" s="57">
        <f>S45/$AE45</f>
        <v>8.6685974832800966E-3</v>
      </c>
      <c r="T46" s="31"/>
      <c r="U46" s="56">
        <f>U45/$AE45</f>
        <v>7.7642756313945887E-3</v>
      </c>
      <c r="V46" s="32"/>
      <c r="W46" s="57">
        <f>W45/$AE45</f>
        <v>2.8706957184276793E-3</v>
      </c>
      <c r="X46" s="31"/>
      <c r="Y46" s="59">
        <f>Y45/$AE45</f>
        <v>1.0899368652360743E-3</v>
      </c>
      <c r="Z46" s="32"/>
      <c r="AA46" s="60">
        <f>AA45/$AE45</f>
        <v>1.0129917001362862E-3</v>
      </c>
      <c r="AB46" s="31"/>
      <c r="AC46" s="59">
        <f>AC45/$AE45</f>
        <v>3.3905240588904254E-4</v>
      </c>
      <c r="AD46" s="32"/>
      <c r="AE46" s="58">
        <f t="shared" si="11"/>
        <v>0.99999999999999989</v>
      </c>
      <c r="AF46" s="44"/>
    </row>
    <row r="47" spans="1:32" ht="17.25" x14ac:dyDescent="0.25">
      <c r="A47" s="15">
        <v>45</v>
      </c>
      <c r="B47" s="13" t="s">
        <v>28</v>
      </c>
    </row>
    <row r="48" spans="1:32" x14ac:dyDescent="0.25">
      <c r="A48" s="15">
        <v>46</v>
      </c>
    </row>
    <row r="49" spans="1:2" x14ac:dyDescent="0.25">
      <c r="A49" s="15">
        <v>47</v>
      </c>
      <c r="B49" t="s">
        <v>2</v>
      </c>
    </row>
    <row r="50" spans="1:2" x14ac:dyDescent="0.25">
      <c r="A50" s="15">
        <v>48</v>
      </c>
      <c r="B50" t="s">
        <v>25</v>
      </c>
    </row>
    <row r="51" spans="1:2" x14ac:dyDescent="0.25">
      <c r="A51" s="15">
        <v>49</v>
      </c>
      <c r="B51" t="s">
        <v>26</v>
      </c>
    </row>
    <row r="52" spans="1:2" x14ac:dyDescent="0.25">
      <c r="A52" s="15">
        <v>50</v>
      </c>
      <c r="B52" t="s">
        <v>27</v>
      </c>
    </row>
  </sheetData>
  <autoFilter ref="A2:AF2"/>
  <sortState ref="A15:G21">
    <sortCondition descending="1" ref="F15:F21"/>
  </sortState>
  <mergeCells count="1">
    <mergeCell ref="C1:A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2018-09-06T08:42:20Z</dcterms:created>
  <dcterms:modified xsi:type="dcterms:W3CDTF">2018-09-07T09:31:59Z</dcterms:modified>
</cp:coreProperties>
</file>