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8175"/>
  </bookViews>
  <sheets>
    <sheet name="Sheet1" sheetId="1" r:id="rId1"/>
  </sheets>
  <definedNames>
    <definedName name="_xlnm._FilterDatabase" localSheetId="0" hidden="1">Sheet1!$A$2:$AB$2</definedName>
  </definedNames>
  <calcPr calcId="162913" iterateDelta="1E-4"/>
</workbook>
</file>

<file path=xl/calcChain.xml><?xml version="1.0" encoding="utf-8"?>
<calcChain xmlns="http://schemas.openxmlformats.org/spreadsheetml/2006/main">
  <c r="AA3" i="1" l="1"/>
  <c r="C4" i="1" l="1"/>
  <c r="AA15" i="1"/>
  <c r="AA13" i="1"/>
  <c r="AA11" i="1"/>
  <c r="AA7" i="1"/>
  <c r="AA5" i="1"/>
  <c r="O6" i="1" l="1"/>
  <c r="W6" i="1"/>
  <c r="E6" i="1"/>
  <c r="M6" i="1"/>
  <c r="K6" i="1"/>
  <c r="S6" i="1"/>
  <c r="Y6" i="1"/>
  <c r="I6" i="1"/>
  <c r="G6" i="1"/>
  <c r="Q6" i="1"/>
  <c r="U6" i="1"/>
  <c r="C6" i="1"/>
  <c r="M12" i="1"/>
  <c r="U12" i="1"/>
  <c r="K12" i="1"/>
  <c r="I12" i="1"/>
  <c r="C12" i="1"/>
  <c r="W12" i="1"/>
  <c r="G12" i="1"/>
  <c r="E12" i="1"/>
  <c r="O12" i="1"/>
  <c r="Y12" i="1"/>
  <c r="S12" i="1"/>
  <c r="Q12" i="1"/>
  <c r="U8" i="1"/>
  <c r="E8" i="1"/>
  <c r="Q8" i="1"/>
  <c r="Y8" i="1"/>
  <c r="S8" i="1"/>
  <c r="C8" i="1"/>
  <c r="M8" i="1"/>
  <c r="O8" i="1"/>
  <c r="K8" i="1"/>
  <c r="I8" i="1"/>
  <c r="W8" i="1"/>
  <c r="G8" i="1"/>
  <c r="U14" i="1"/>
  <c r="E14" i="1"/>
  <c r="I14" i="1"/>
  <c r="S14" i="1"/>
  <c r="C14" i="1"/>
  <c r="Q14" i="1"/>
  <c r="O14" i="1"/>
  <c r="M14" i="1"/>
  <c r="K14" i="1"/>
  <c r="W14" i="1"/>
  <c r="G14" i="1"/>
  <c r="Y14" i="1"/>
  <c r="M16" i="1"/>
  <c r="K16" i="1"/>
  <c r="Y16" i="1"/>
  <c r="W16" i="1"/>
  <c r="G16" i="1"/>
  <c r="U16" i="1"/>
  <c r="E16" i="1"/>
  <c r="S16" i="1"/>
  <c r="O16" i="1"/>
  <c r="I16" i="1"/>
  <c r="C16" i="1"/>
  <c r="Q16" i="1"/>
  <c r="K4" i="1"/>
  <c r="U4" i="1"/>
  <c r="Q4" i="1"/>
  <c r="O4" i="1"/>
  <c r="Y4" i="1"/>
  <c r="I4" i="1"/>
  <c r="G4" i="1"/>
  <c r="E4" i="1"/>
  <c r="AA4" i="1" s="1"/>
  <c r="S4" i="1"/>
  <c r="W4" i="1"/>
  <c r="M4" i="1"/>
  <c r="AA8" i="1" l="1"/>
  <c r="AA16" i="1"/>
  <c r="AA14" i="1"/>
  <c r="AA6" i="1"/>
  <c r="AA12" i="1"/>
  <c r="E9" i="1"/>
  <c r="E17" i="1" s="1"/>
  <c r="G9" i="1"/>
  <c r="G17" i="1" s="1"/>
  <c r="I9" i="1"/>
  <c r="I17" i="1" s="1"/>
  <c r="K9" i="1"/>
  <c r="K17" i="1" s="1"/>
  <c r="M9" i="1"/>
  <c r="M17" i="1" s="1"/>
  <c r="O9" i="1"/>
  <c r="O17" i="1" s="1"/>
  <c r="Q9" i="1"/>
  <c r="Q17" i="1" s="1"/>
  <c r="S9" i="1"/>
  <c r="S17" i="1" s="1"/>
  <c r="U9" i="1"/>
  <c r="U17" i="1" s="1"/>
  <c r="W9" i="1"/>
  <c r="W17" i="1" s="1"/>
  <c r="Y9" i="1"/>
  <c r="Y17" i="1" s="1"/>
  <c r="C9" i="1"/>
  <c r="C17" i="1" s="1"/>
  <c r="AA9" i="1" l="1"/>
  <c r="Q10" i="1" l="1"/>
  <c r="AA17" i="1"/>
  <c r="R9" i="1"/>
  <c r="E10" i="1"/>
  <c r="G10" i="1"/>
  <c r="U10" i="1"/>
  <c r="W10" i="1"/>
  <c r="X11" i="1" s="1"/>
  <c r="M10" i="1"/>
  <c r="N3" i="1" s="1"/>
  <c r="Y10" i="1"/>
  <c r="I10" i="1"/>
  <c r="O10" i="1"/>
  <c r="S10" i="1"/>
  <c r="C10" i="1"/>
  <c r="K10" i="1"/>
  <c r="T7" i="1"/>
  <c r="T5" i="1"/>
  <c r="T15" i="1"/>
  <c r="T13" i="1"/>
  <c r="T11" i="1"/>
  <c r="P7" i="1"/>
  <c r="P5" i="1"/>
  <c r="P3" i="1"/>
  <c r="P15" i="1"/>
  <c r="P11" i="1"/>
  <c r="L15" i="1"/>
  <c r="L13" i="1"/>
  <c r="L5" i="1"/>
  <c r="L11" i="1"/>
  <c r="L7" i="1"/>
  <c r="V5" i="1"/>
  <c r="V3" i="1"/>
  <c r="V15" i="1"/>
  <c r="V13" i="1"/>
  <c r="Z13" i="1"/>
  <c r="Z11" i="1"/>
  <c r="R7" i="1"/>
  <c r="R5" i="1"/>
  <c r="R3" i="1"/>
  <c r="R15" i="1"/>
  <c r="R13" i="1"/>
  <c r="R11" i="1"/>
  <c r="T9" i="1"/>
  <c r="J15" i="1"/>
  <c r="J13" i="1"/>
  <c r="J11" i="1"/>
  <c r="J7" i="1"/>
  <c r="J3" i="1"/>
  <c r="J5" i="1"/>
  <c r="N7" i="1"/>
  <c r="Z9" i="1"/>
  <c r="AA10" i="1" l="1"/>
  <c r="E18" i="1"/>
  <c r="C18" i="1"/>
  <c r="R17" i="1"/>
  <c r="N11" i="1"/>
  <c r="N13" i="1"/>
  <c r="L9" i="1"/>
  <c r="V9" i="1"/>
  <c r="H7" i="1"/>
  <c r="H3" i="1"/>
  <c r="H13" i="1"/>
  <c r="H9" i="1"/>
  <c r="H11" i="1"/>
  <c r="H15" i="1"/>
  <c r="H5" i="1"/>
  <c r="X9" i="1"/>
  <c r="Z15" i="1"/>
  <c r="X3" i="1"/>
  <c r="V11" i="1"/>
  <c r="L3" i="1"/>
  <c r="F13" i="1"/>
  <c r="F9" i="1"/>
  <c r="F15" i="1"/>
  <c r="F11" i="1"/>
  <c r="F5" i="1"/>
  <c r="F3" i="1"/>
  <c r="F7" i="1"/>
  <c r="N9" i="1"/>
  <c r="N15" i="1"/>
  <c r="X13" i="1"/>
  <c r="N5" i="1"/>
  <c r="N17" i="1" s="1"/>
  <c r="Z5" i="1"/>
  <c r="X5" i="1"/>
  <c r="V7" i="1"/>
  <c r="P9" i="1"/>
  <c r="X15" i="1"/>
  <c r="Z3" i="1"/>
  <c r="Z7" i="1"/>
  <c r="X7" i="1"/>
  <c r="P13" i="1"/>
  <c r="T3" i="1"/>
  <c r="T17" i="1" s="1"/>
  <c r="J9" i="1"/>
  <c r="J17" i="1" s="1"/>
  <c r="H17" i="1" l="1"/>
  <c r="P17" i="1"/>
  <c r="V17" i="1"/>
  <c r="L17" i="1"/>
  <c r="Z17" i="1"/>
  <c r="F17" i="1"/>
  <c r="X17" i="1"/>
  <c r="D5" i="1"/>
  <c r="D15" i="1"/>
  <c r="D11" i="1"/>
  <c r="D3" i="1"/>
  <c r="D7" i="1"/>
  <c r="D13" i="1"/>
  <c r="D9" i="1"/>
  <c r="AB5" i="1"/>
  <c r="AB9" i="1"/>
  <c r="D17" i="1" l="1"/>
  <c r="AB7" i="1"/>
  <c r="AB3" i="1"/>
  <c r="AB11" i="1"/>
  <c r="AB13" i="1"/>
  <c r="Q18" i="1"/>
  <c r="Y18" i="1"/>
  <c r="S18" i="1"/>
  <c r="K18" i="1"/>
  <c r="G18" i="1"/>
  <c r="W18" i="1"/>
  <c r="M18" i="1"/>
  <c r="O18" i="1"/>
  <c r="I18" i="1"/>
  <c r="U18" i="1"/>
  <c r="AB15" i="1"/>
  <c r="AB17" i="1" l="1"/>
  <c r="AA18" i="1"/>
</calcChain>
</file>

<file path=xl/sharedStrings.xml><?xml version="1.0" encoding="utf-8"?>
<sst xmlns="http://schemas.openxmlformats.org/spreadsheetml/2006/main" count="49" uniqueCount="49">
  <si>
    <t>Forest stands - evenaged</t>
  </si>
  <si>
    <t>Forest stands - unevenaged</t>
  </si>
  <si>
    <t>Clearcuts</t>
  </si>
  <si>
    <t>Forest stands - subtotal</t>
  </si>
  <si>
    <t>Other/special forest types</t>
  </si>
  <si>
    <t>Other areas planted with trees</t>
  </si>
  <si>
    <t>Plots not visited/measured</t>
  </si>
  <si>
    <t>Total</t>
  </si>
  <si>
    <t>Translated with Google Translate</t>
  </si>
  <si>
    <t>Sums checked by JRC: 09-2018</t>
  </si>
  <si>
    <t>For exact desciptions of Management forms look to the NFI-6 Report, Annex 2, point 5, page 63-64</t>
  </si>
  <si>
    <t>ID</t>
  </si>
  <si>
    <t>Drenthe
(ha)</t>
  </si>
  <si>
    <t>Drenthe
(%)</t>
  </si>
  <si>
    <t>Flevoland
(ha)</t>
  </si>
  <si>
    <t>Flevoland
(%)</t>
  </si>
  <si>
    <t>Friesland
(ha)</t>
  </si>
  <si>
    <t>Friesland
(%)</t>
  </si>
  <si>
    <t>Gelderland
(ha)</t>
  </si>
  <si>
    <t>Gelderland
(%)</t>
  </si>
  <si>
    <t>Groningen
(ha)</t>
  </si>
  <si>
    <t>Groningen
(%)</t>
  </si>
  <si>
    <t>Limburg
(ha)</t>
  </si>
  <si>
    <t>Limburg
(%)</t>
  </si>
  <si>
    <t>Noord-Brabant
(ha)</t>
  </si>
  <si>
    <t>Noord-Brabant
(%)</t>
  </si>
  <si>
    <t>Noord-Holland
(ha)</t>
  </si>
  <si>
    <t>Noord-Holland
(%)</t>
  </si>
  <si>
    <t>Overijssel
(ha)</t>
  </si>
  <si>
    <t>Overijssel
(%)</t>
  </si>
  <si>
    <t>Utrecht
(ha)</t>
  </si>
  <si>
    <t>Utrecht
(%)</t>
  </si>
  <si>
    <t>Zeeland
(%)</t>
  </si>
  <si>
    <t>Zeeland
(ha)</t>
  </si>
  <si>
    <t>Zuid-Holland
(ha)</t>
  </si>
  <si>
    <t>Zuid-Holland
(%)</t>
  </si>
  <si>
    <t>Total
(ha)</t>
  </si>
  <si>
    <t>Total
(%)</t>
  </si>
  <si>
    <t>Management form</t>
  </si>
  <si>
    <t>NFI-6 (2012-2013): Oppervlakte bos (ha) naar beheervorm en provincie
Forest Area by Management form and Province</t>
  </si>
  <si>
    <t>Forest stands - evenaged,
province % of all provinces</t>
  </si>
  <si>
    <t>Forest stands - unevenaged,
province % of all provinces</t>
  </si>
  <si>
    <t>Clearcuts,
province % of all provinces</t>
  </si>
  <si>
    <t>Forest stands - subtotal,
province % of all provinces</t>
  </si>
  <si>
    <t>Other/special forest types,
province % of all provinces</t>
  </si>
  <si>
    <t>Other areas planted with trees,
province % of all provinces</t>
  </si>
  <si>
    <t>Plots not visited/measured,
province % of all provinces</t>
  </si>
  <si>
    <t>Total,
province % of all provinces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</si>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</sst>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4" borderId="8" xfId="0" applyFont="1" applyFill="1" applyBorder="1" applyAlignment="1" applyProtection="1">
      <alignment horizontal="center" vertical="top" wrapText="1"/>
    </xf>
    <xf numFmtId="0" fontId="3" fillId="4" borderId="9" xfId="0" applyFont="1" applyFill="1" applyBorder="1" applyAlignment="1" applyProtection="1">
      <alignment horizontal="center" vertical="top" wrapText="1"/>
    </xf>
    <xf numFmtId="0" fontId="3" fillId="5" borderId="9" xfId="0" applyFont="1" applyFill="1" applyBorder="1" applyAlignment="1" applyProtection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</xf>
    <xf numFmtId="0" fontId="3" fillId="4" borderId="11" xfId="0" applyFont="1" applyFill="1" applyBorder="1" applyAlignment="1" applyProtection="1">
      <alignment horizontal="center" vertical="top" wrapText="1"/>
    </xf>
    <xf numFmtId="164" fontId="3" fillId="3" borderId="14" xfId="1" applyNumberFormat="1" applyFont="1" applyFill="1" applyBorder="1" applyAlignment="1" applyProtection="1">
      <alignment horizontal="right" vertical="center" wrapText="1"/>
    </xf>
    <xf numFmtId="3" fontId="4" fillId="3" borderId="15" xfId="0" applyNumberFormat="1" applyFont="1" applyFill="1" applyBorder="1" applyAlignment="1" applyProtection="1">
      <alignment horizontal="right" vertical="center" wrapText="1"/>
    </xf>
    <xf numFmtId="164" fontId="4" fillId="3" borderId="3" xfId="1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164" fontId="4" fillId="6" borderId="3" xfId="1" applyNumberFormat="1" applyFont="1" applyFill="1" applyBorder="1" applyAlignment="1" applyProtection="1">
      <alignment horizontal="right"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3" fontId="2" fillId="0" borderId="15" xfId="0" applyNumberFormat="1" applyFont="1" applyBorder="1"/>
    <xf numFmtId="164" fontId="3" fillId="3" borderId="16" xfId="1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center" vertical="top"/>
    </xf>
    <xf numFmtId="0" fontId="4" fillId="2" borderId="17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3" fontId="4" fillId="3" borderId="19" xfId="0" applyNumberFormat="1" applyFont="1" applyFill="1" applyBorder="1" applyAlignment="1" applyProtection="1">
      <alignment horizontal="right" vertical="center" wrapText="1"/>
    </xf>
    <xf numFmtId="164" fontId="4" fillId="3" borderId="2" xfId="1" applyNumberFormat="1" applyFont="1" applyFill="1" applyBorder="1" applyAlignment="1" applyProtection="1">
      <alignment horizontal="right" vertical="center" wrapText="1"/>
    </xf>
    <xf numFmtId="3" fontId="4" fillId="6" borderId="20" xfId="0" applyNumberFormat="1" applyFont="1" applyFill="1" applyBorder="1" applyAlignment="1" applyProtection="1">
      <alignment horizontal="right" vertical="center" wrapText="1"/>
    </xf>
    <xf numFmtId="164" fontId="4" fillId="6" borderId="2" xfId="1" applyNumberFormat="1" applyFont="1" applyFill="1" applyBorder="1" applyAlignment="1" applyProtection="1">
      <alignment horizontal="right" vertical="center" wrapText="1"/>
    </xf>
    <xf numFmtId="3" fontId="4" fillId="3" borderId="20" xfId="0" applyNumberFormat="1" applyFont="1" applyFill="1" applyBorder="1" applyAlignment="1" applyProtection="1">
      <alignment horizontal="right" vertical="center" wrapText="1"/>
    </xf>
    <xf numFmtId="164" fontId="4" fillId="6" borderId="21" xfId="1" applyNumberFormat="1" applyFont="1" applyFill="1" applyBorder="1" applyAlignment="1" applyProtection="1">
      <alignment horizontal="right" vertical="center" wrapText="1"/>
    </xf>
    <xf numFmtId="164" fontId="4" fillId="6" borderId="16" xfId="1" applyNumberFormat="1" applyFont="1" applyFill="1" applyBorder="1" applyAlignment="1" applyProtection="1">
      <alignment horizontal="right" vertical="center" wrapText="1"/>
    </xf>
    <xf numFmtId="3" fontId="4" fillId="6" borderId="22" xfId="0" applyNumberFormat="1" applyFont="1" applyFill="1" applyBorder="1" applyAlignment="1" applyProtection="1">
      <alignment horizontal="right" vertical="center" wrapText="1"/>
    </xf>
    <xf numFmtId="3" fontId="2" fillId="0" borderId="19" xfId="0" applyNumberFormat="1" applyFont="1" applyBorder="1"/>
    <xf numFmtId="164" fontId="3" fillId="3" borderId="21" xfId="1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3" fillId="4" borderId="5" xfId="0" applyFont="1" applyFill="1" applyBorder="1" applyAlignment="1" applyProtection="1">
      <alignment horizontal="center" vertical="top"/>
    </xf>
    <xf numFmtId="164" fontId="3" fillId="3" borderId="29" xfId="1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vertical="center" wrapText="1"/>
    </xf>
    <xf numFmtId="164" fontId="3" fillId="3" borderId="34" xfId="1" applyNumberFormat="1" applyFont="1" applyFill="1" applyBorder="1" applyAlignment="1" applyProtection="1">
      <alignment horizontal="right" vertical="center" wrapText="1"/>
    </xf>
    <xf numFmtId="0" fontId="5" fillId="0" borderId="6" xfId="0" applyFont="1" applyBorder="1" applyAlignment="1">
      <alignment wrapText="1"/>
    </xf>
    <xf numFmtId="164" fontId="6" fillId="3" borderId="12" xfId="1" applyNumberFormat="1" applyFont="1" applyFill="1" applyBorder="1" applyAlignment="1" applyProtection="1">
      <alignment horizontal="right" vertical="center" wrapText="1"/>
    </xf>
    <xf numFmtId="164" fontId="6" fillId="3" borderId="4" xfId="1" applyNumberFormat="1" applyFont="1" applyFill="1" applyBorder="1" applyAlignment="1" applyProtection="1">
      <alignment horizontal="right" vertical="center" wrapText="1"/>
    </xf>
    <xf numFmtId="164" fontId="6" fillId="6" borderId="13" xfId="1" applyNumberFormat="1" applyFont="1" applyFill="1" applyBorder="1" applyAlignment="1" applyProtection="1">
      <alignment horizontal="right" vertical="center" wrapText="1"/>
    </xf>
    <xf numFmtId="164" fontId="6" fillId="6" borderId="4" xfId="1" applyNumberFormat="1" applyFont="1" applyFill="1" applyBorder="1" applyAlignment="1" applyProtection="1">
      <alignment horizontal="right" vertical="center" wrapText="1"/>
    </xf>
    <xf numFmtId="164" fontId="6" fillId="3" borderId="13" xfId="1" applyNumberFormat="1" applyFont="1" applyFill="1" applyBorder="1" applyAlignment="1" applyProtection="1">
      <alignment horizontal="right" vertical="center" wrapText="1"/>
    </xf>
    <xf numFmtId="164" fontId="7" fillId="0" borderId="12" xfId="1" applyNumberFormat="1" applyFont="1" applyBorder="1" applyAlignment="1">
      <alignment vertical="center"/>
    </xf>
    <xf numFmtId="0" fontId="0" fillId="0" borderId="35" xfId="0" applyBorder="1" applyAlignment="1">
      <alignment horizontal="center"/>
    </xf>
    <xf numFmtId="0" fontId="5" fillId="0" borderId="30" xfId="0" applyFont="1" applyBorder="1" applyAlignment="1">
      <alignment wrapText="1"/>
    </xf>
    <xf numFmtId="164" fontId="6" fillId="3" borderId="31" xfId="1" applyNumberFormat="1" applyFont="1" applyFill="1" applyBorder="1" applyAlignment="1" applyProtection="1">
      <alignment horizontal="right" vertical="center" wrapText="1"/>
    </xf>
    <xf numFmtId="164" fontId="6" fillId="3" borderId="32" xfId="1" applyNumberFormat="1" applyFont="1" applyFill="1" applyBorder="1" applyAlignment="1" applyProtection="1">
      <alignment horizontal="right" vertical="center" wrapText="1"/>
    </xf>
    <xf numFmtId="164" fontId="6" fillId="6" borderId="33" xfId="1" applyNumberFormat="1" applyFont="1" applyFill="1" applyBorder="1" applyAlignment="1" applyProtection="1">
      <alignment horizontal="right" vertical="center" wrapText="1"/>
    </xf>
    <xf numFmtId="164" fontId="6" fillId="6" borderId="32" xfId="1" applyNumberFormat="1" applyFont="1" applyFill="1" applyBorder="1" applyAlignment="1" applyProtection="1">
      <alignment horizontal="right" vertical="center" wrapText="1"/>
    </xf>
    <xf numFmtId="164" fontId="6" fillId="3" borderId="33" xfId="1" applyNumberFormat="1" applyFont="1" applyFill="1" applyBorder="1" applyAlignment="1" applyProtection="1">
      <alignment horizontal="right" vertical="center" wrapText="1"/>
    </xf>
    <xf numFmtId="164" fontId="7" fillId="0" borderId="31" xfId="1" applyNumberFormat="1" applyFont="1" applyBorder="1" applyAlignment="1">
      <alignment vertical="center"/>
    </xf>
    <xf numFmtId="3" fontId="3" fillId="3" borderId="20" xfId="0" applyNumberFormat="1" applyFont="1" applyFill="1" applyBorder="1" applyAlignment="1" applyProtection="1">
      <alignment horizontal="right" vertical="center" wrapText="1"/>
    </xf>
    <xf numFmtId="164" fontId="3" fillId="3" borderId="20" xfId="1" applyNumberFormat="1" applyFont="1" applyFill="1" applyBorder="1" applyAlignment="1" applyProtection="1">
      <alignment horizontal="right" vertical="center" wrapText="1"/>
    </xf>
    <xf numFmtId="3" fontId="3" fillId="6" borderId="20" xfId="0" applyNumberFormat="1" applyFont="1" applyFill="1" applyBorder="1" applyAlignment="1" applyProtection="1">
      <alignment horizontal="right" vertical="center" wrapText="1"/>
    </xf>
    <xf numFmtId="9" fontId="3" fillId="6" borderId="20" xfId="1" applyFont="1" applyFill="1" applyBorder="1" applyAlignment="1" applyProtection="1">
      <alignment horizontal="right" vertical="center" wrapText="1"/>
    </xf>
    <xf numFmtId="164" fontId="3" fillId="3" borderId="36" xfId="1" applyNumberFormat="1" applyFont="1" applyFill="1" applyBorder="1" applyAlignment="1" applyProtection="1">
      <alignment horizontal="right" vertical="center" wrapText="1"/>
    </xf>
    <xf numFmtId="164" fontId="8" fillId="3" borderId="25" xfId="1" applyNumberFormat="1" applyFont="1" applyFill="1" applyBorder="1" applyAlignment="1" applyProtection="1">
      <alignment horizontal="right" vertical="center" wrapText="1"/>
    </xf>
    <xf numFmtId="164" fontId="8" fillId="6" borderId="25" xfId="1" applyNumberFormat="1" applyFont="1" applyFill="1" applyBorder="1" applyAlignment="1" applyProtection="1">
      <alignment horizontal="right" vertical="center" wrapText="1"/>
    </xf>
    <xf numFmtId="164" fontId="3" fillId="3" borderId="26" xfId="1" applyNumberFormat="1" applyFont="1" applyFill="1" applyBorder="1" applyAlignment="1" applyProtection="1">
      <alignment horizontal="right" vertical="center" wrapText="1"/>
    </xf>
    <xf numFmtId="3" fontId="3" fillId="3" borderId="2" xfId="0" applyNumberFormat="1" applyFont="1" applyFill="1" applyBorder="1" applyAlignment="1" applyProtection="1">
      <alignment horizontal="right" vertical="center" wrapText="1"/>
    </xf>
    <xf numFmtId="164" fontId="8" fillId="3" borderId="24" xfId="1" applyNumberFormat="1" applyFont="1" applyFill="1" applyBorder="1" applyAlignment="1" applyProtection="1">
      <alignment horizontal="right" vertical="center" wrapText="1"/>
    </xf>
    <xf numFmtId="0" fontId="3" fillId="3" borderId="17" xfId="0" applyFont="1" applyFill="1" applyBorder="1" applyAlignment="1" applyProtection="1">
      <alignment vertical="center" wrapText="1"/>
    </xf>
    <xf numFmtId="0" fontId="7" fillId="0" borderId="18" xfId="0" applyFont="1" applyBorder="1" applyAlignment="1">
      <alignment wrapText="1"/>
    </xf>
    <xf numFmtId="9" fontId="3" fillId="6" borderId="37" xfId="1" applyFont="1" applyFill="1" applyBorder="1" applyAlignment="1" applyProtection="1">
      <alignment horizontal="right" vertical="center" wrapText="1"/>
    </xf>
    <xf numFmtId="164" fontId="8" fillId="6" borderId="38" xfId="1" applyNumberFormat="1" applyFont="1" applyFill="1" applyBorder="1" applyAlignment="1" applyProtection="1">
      <alignment horizontal="right" vertical="center" wrapText="1"/>
    </xf>
    <xf numFmtId="164" fontId="7" fillId="0" borderId="23" xfId="1" applyNumberFormat="1" applyFont="1" applyBorder="1" applyAlignment="1">
      <alignment vertical="center"/>
    </xf>
    <xf numFmtId="3" fontId="4" fillId="3" borderId="12" xfId="0" applyNumberFormat="1" applyFont="1" applyFill="1" applyBorder="1" applyAlignment="1" applyProtection="1">
      <alignment horizontal="right" vertical="center" wrapText="1"/>
    </xf>
    <xf numFmtId="164" fontId="4" fillId="3" borderId="4" xfId="1" applyNumberFormat="1" applyFont="1" applyFill="1" applyBorder="1" applyAlignment="1" applyProtection="1">
      <alignment horizontal="right" vertical="center" wrapText="1"/>
    </xf>
    <xf numFmtId="3" fontId="4" fillId="6" borderId="13" xfId="0" applyNumberFormat="1" applyFont="1" applyFill="1" applyBorder="1" applyAlignment="1" applyProtection="1">
      <alignment horizontal="right" vertical="center" wrapText="1"/>
    </xf>
    <xf numFmtId="164" fontId="4" fillId="6" borderId="4" xfId="1" applyNumberFormat="1" applyFont="1" applyFill="1" applyBorder="1" applyAlignment="1" applyProtection="1">
      <alignment horizontal="right" vertical="center" wrapText="1"/>
    </xf>
    <xf numFmtId="3" fontId="4" fillId="3" borderId="13" xfId="0" applyNumberFormat="1" applyFont="1" applyFill="1" applyBorder="1" applyAlignment="1" applyProtection="1">
      <alignment horizontal="right" vertical="center" wrapText="1"/>
    </xf>
    <xf numFmtId="164" fontId="4" fillId="6" borderId="14" xfId="1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Border="1"/>
    <xf numFmtId="0" fontId="7" fillId="0" borderId="39" xfId="0" applyFont="1" applyBorder="1" applyAlignment="1">
      <alignment wrapText="1"/>
    </xf>
    <xf numFmtId="164" fontId="8" fillId="3" borderId="40" xfId="1" applyNumberFormat="1" applyFont="1" applyFill="1" applyBorder="1" applyAlignment="1" applyProtection="1">
      <alignment horizontal="right" vertical="center" wrapText="1"/>
    </xf>
    <xf numFmtId="164" fontId="8" fillId="3" borderId="41" xfId="1" applyNumberFormat="1" applyFont="1" applyFill="1" applyBorder="1" applyAlignment="1" applyProtection="1">
      <alignment horizontal="right" vertical="center" wrapText="1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164" fontId="8" fillId="6" borderId="41" xfId="1" applyNumberFormat="1" applyFont="1" applyFill="1" applyBorder="1" applyAlignment="1" applyProtection="1">
      <alignment horizontal="right" vertical="center" wrapText="1"/>
    </xf>
    <xf numFmtId="164" fontId="8" fillId="3" borderId="42" xfId="1" applyNumberFormat="1" applyFont="1" applyFill="1" applyBorder="1" applyAlignment="1" applyProtection="1">
      <alignment horizontal="right" vertical="center" wrapText="1"/>
    </xf>
    <xf numFmtId="164" fontId="7" fillId="0" borderId="40" xfId="1" applyNumberFormat="1" applyFont="1" applyBorder="1" applyAlignment="1">
      <alignment vertical="center"/>
    </xf>
    <xf numFmtId="164" fontId="3" fillId="3" borderId="43" xfId="1" applyNumberFormat="1" applyFont="1" applyFill="1" applyBorder="1" applyAlignment="1" applyProtection="1">
      <alignment horizontal="right" vertical="center" wrapText="1"/>
    </xf>
    <xf numFmtId="0" fontId="3" fillId="2" borderId="17" xfId="0" applyFont="1" applyFill="1" applyBorder="1" applyAlignment="1" applyProtection="1">
      <alignment vertical="center" wrapText="1"/>
    </xf>
    <xf numFmtId="3" fontId="3" fillId="3" borderId="19" xfId="0" applyNumberFormat="1" applyFont="1" applyFill="1" applyBorder="1" applyAlignment="1" applyProtection="1">
      <alignment horizontal="right" vertical="center" wrapText="1"/>
    </xf>
    <xf numFmtId="164" fontId="3" fillId="3" borderId="2" xfId="1" applyNumberFormat="1" applyFont="1" applyFill="1" applyBorder="1" applyAlignment="1" applyProtection="1">
      <alignment horizontal="right" vertical="center" wrapText="1"/>
    </xf>
    <xf numFmtId="164" fontId="3" fillId="6" borderId="2" xfId="1" applyNumberFormat="1" applyFont="1" applyFill="1" applyBorder="1" applyAlignment="1" applyProtection="1">
      <alignment horizontal="right" vertical="center" wrapText="1"/>
    </xf>
    <xf numFmtId="164" fontId="3" fillId="6" borderId="21" xfId="1" applyNumberFormat="1" applyFont="1" applyFill="1" applyBorder="1" applyAlignment="1" applyProtection="1">
      <alignment horizontal="right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31.7109375" customWidth="1"/>
    <col min="3" max="28" width="11.7109375" customWidth="1"/>
  </cols>
  <sheetData>
    <row r="1" spans="1:28" s="31" customFormat="1" ht="30.75" customHeight="1" thickBot="1" x14ac:dyDescent="0.3">
      <c r="A1" s="17"/>
      <c r="B1" s="86" t="s">
        <v>39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8" s="31" customFormat="1" ht="45.75" thickBot="1" x14ac:dyDescent="0.3">
      <c r="A2" s="1" t="s">
        <v>11</v>
      </c>
      <c r="B2" s="32" t="s">
        <v>38</v>
      </c>
      <c r="C2" s="4" t="s">
        <v>12</v>
      </c>
      <c r="D2" s="5" t="s">
        <v>13</v>
      </c>
      <c r="E2" s="6" t="s">
        <v>14</v>
      </c>
      <c r="F2" s="6" t="s">
        <v>15</v>
      </c>
      <c r="G2" s="5" t="s">
        <v>16</v>
      </c>
      <c r="H2" s="5" t="s">
        <v>17</v>
      </c>
      <c r="I2" s="6" t="s">
        <v>18</v>
      </c>
      <c r="J2" s="6" t="s">
        <v>19</v>
      </c>
      <c r="K2" s="5" t="s">
        <v>20</v>
      </c>
      <c r="L2" s="5" t="s">
        <v>21</v>
      </c>
      <c r="M2" s="6" t="s">
        <v>22</v>
      </c>
      <c r="N2" s="6" t="s">
        <v>23</v>
      </c>
      <c r="O2" s="5" t="s">
        <v>24</v>
      </c>
      <c r="P2" s="5" t="s">
        <v>25</v>
      </c>
      <c r="Q2" s="6" t="s">
        <v>26</v>
      </c>
      <c r="R2" s="6" t="s">
        <v>27</v>
      </c>
      <c r="S2" s="5" t="s">
        <v>28</v>
      </c>
      <c r="T2" s="5" t="s">
        <v>29</v>
      </c>
      <c r="U2" s="6" t="s">
        <v>30</v>
      </c>
      <c r="V2" s="6" t="s">
        <v>31</v>
      </c>
      <c r="W2" s="5" t="s">
        <v>32</v>
      </c>
      <c r="X2" s="5" t="s">
        <v>33</v>
      </c>
      <c r="Y2" s="6" t="s">
        <v>34</v>
      </c>
      <c r="Z2" s="6" t="s">
        <v>35</v>
      </c>
      <c r="AA2" s="7" t="s">
        <v>36</v>
      </c>
      <c r="AB2" s="8" t="s">
        <v>37</v>
      </c>
    </row>
    <row r="3" spans="1:28" x14ac:dyDescent="0.25">
      <c r="A3" s="2">
        <v>1</v>
      </c>
      <c r="B3" s="18" t="s">
        <v>0</v>
      </c>
      <c r="C3" s="21">
        <v>24656.504568228698</v>
      </c>
      <c r="D3" s="22">
        <f>C3/C$17</f>
        <v>0.37520831159198564</v>
      </c>
      <c r="E3" s="23">
        <v>12658.4733274388</v>
      </c>
      <c r="F3" s="24">
        <f>E3/E$17</f>
        <v>0.42279318592608595</v>
      </c>
      <c r="G3" s="25">
        <v>6714.4945475980003</v>
      </c>
      <c r="H3" s="22">
        <f>G3/G$17</f>
        <v>0.32446728269902464</v>
      </c>
      <c r="I3" s="23">
        <v>62521.850869437098</v>
      </c>
      <c r="J3" s="24">
        <f>I3/I$17</f>
        <v>0.34073074358360761</v>
      </c>
      <c r="K3" s="25">
        <v>5173.4630120837001</v>
      </c>
      <c r="L3" s="22">
        <f>K3/K$17</f>
        <v>0.40170868412769389</v>
      </c>
      <c r="M3" s="23">
        <v>21684.515178308298</v>
      </c>
      <c r="N3" s="24">
        <f>M3/M$17</f>
        <v>0.35115749079795272</v>
      </c>
      <c r="O3" s="25">
        <v>42928.735632183903</v>
      </c>
      <c r="P3" s="22">
        <f>O3/O$17</f>
        <v>0.32098662869172484</v>
      </c>
      <c r="Q3" s="23">
        <v>7925.3050397877996</v>
      </c>
      <c r="R3" s="24">
        <f>Q3/Q$17</f>
        <v>0.29508115417388614</v>
      </c>
      <c r="S3" s="25">
        <v>23885.988800471601</v>
      </c>
      <c r="T3" s="22">
        <f>S3/S$17</f>
        <v>0.34831348647738419</v>
      </c>
      <c r="U3" s="23">
        <v>12108.104921898001</v>
      </c>
      <c r="V3" s="24">
        <f>U3/U$17</f>
        <v>0.32934029686166943</v>
      </c>
      <c r="W3" s="25">
        <v>1981.3262599469499</v>
      </c>
      <c r="X3" s="22">
        <f>W3/W$17</f>
        <v>0.32727204145931177</v>
      </c>
      <c r="Y3" s="23">
        <v>2641.7683465959299</v>
      </c>
      <c r="Z3" s="26">
        <f>Y3/Y$17</f>
        <v>0.1904758694475244</v>
      </c>
      <c r="AA3" s="29">
        <f>SUM(C3,E3,G3,I3,K3,M3,O3,Q3,S3,U3,W3,Y3)</f>
        <v>224880.53050397875</v>
      </c>
      <c r="AB3" s="30">
        <f>AA3/AA$17</f>
        <v>0.3405557279917355</v>
      </c>
    </row>
    <row r="4" spans="1:28" ht="26.25" x14ac:dyDescent="0.25">
      <c r="A4" s="2">
        <v>2</v>
      </c>
      <c r="B4" s="36" t="s">
        <v>40</v>
      </c>
      <c r="C4" s="37">
        <f>C3/$AA3</f>
        <v>0.10964268232990698</v>
      </c>
      <c r="D4" s="38"/>
      <c r="E4" s="39">
        <f>E3/$AA3</f>
        <v>5.628976994615742E-2</v>
      </c>
      <c r="F4" s="40"/>
      <c r="G4" s="41">
        <f>G3/$AA3</f>
        <v>2.9858051884483625E-2</v>
      </c>
      <c r="H4" s="38"/>
      <c r="I4" s="39">
        <f>I3/$AA3</f>
        <v>0.27802251590797861</v>
      </c>
      <c r="J4" s="40"/>
      <c r="K4" s="41">
        <f>K3/$AA3</f>
        <v>2.3005384238864411E-2</v>
      </c>
      <c r="L4" s="38"/>
      <c r="M4" s="39">
        <f>M3/$AA3</f>
        <v>9.6426823299070083E-2</v>
      </c>
      <c r="N4" s="40"/>
      <c r="O4" s="41">
        <f>O3/$AA3</f>
        <v>0.19089574155653452</v>
      </c>
      <c r="P4" s="38"/>
      <c r="Q4" s="39">
        <f>Q3/$AA3</f>
        <v>3.5242290748898689E-2</v>
      </c>
      <c r="R4" s="40"/>
      <c r="S4" s="41">
        <f>S3/$AA3</f>
        <v>0.1062163485070976</v>
      </c>
      <c r="T4" s="38"/>
      <c r="U4" s="39">
        <f>U3/$AA3</f>
        <v>5.3842388644150654E-2</v>
      </c>
      <c r="V4" s="40"/>
      <c r="W4" s="41">
        <f>W3/$AA3</f>
        <v>8.8105726872246722E-3</v>
      </c>
      <c r="X4" s="38"/>
      <c r="Y4" s="39">
        <f>Y3/$AA3</f>
        <v>1.1747430249632882E-2</v>
      </c>
      <c r="Z4" s="40"/>
      <c r="AA4" s="42">
        <f>SUM(C4,E4,G4,I4,K4,M4,O4,Q4,S4,U4,W4,Y4)</f>
        <v>1.0000000000000002</v>
      </c>
      <c r="AB4" s="9"/>
    </row>
    <row r="5" spans="1:28" x14ac:dyDescent="0.25">
      <c r="A5" s="3">
        <v>3</v>
      </c>
      <c r="B5" s="19" t="s">
        <v>1</v>
      </c>
      <c r="C5" s="10">
        <v>4402.9472443265504</v>
      </c>
      <c r="D5" s="11">
        <f t="shared" ref="D5:F15" si="0">C5/C$17</f>
        <v>6.700148421285454E-2</v>
      </c>
      <c r="E5" s="12">
        <v>550.36840554081903</v>
      </c>
      <c r="F5" s="13">
        <f t="shared" si="0"/>
        <v>1.8382312431569011E-2</v>
      </c>
      <c r="G5" s="14">
        <v>1210.8104921898</v>
      </c>
      <c r="H5" s="11">
        <f t="shared" ref="H5" si="1">G5/G$17</f>
        <v>5.8510493601463293E-2</v>
      </c>
      <c r="I5" s="12">
        <v>18162.157382846999</v>
      </c>
      <c r="J5" s="13">
        <f t="shared" ref="J5" si="2">I5/I$17</f>
        <v>9.8979881498759012E-2</v>
      </c>
      <c r="K5" s="14"/>
      <c r="L5" s="11">
        <f t="shared" ref="L5" si="3">K5/K$17</f>
        <v>0</v>
      </c>
      <c r="M5" s="12">
        <v>6054.0524609490103</v>
      </c>
      <c r="N5" s="13">
        <f t="shared" ref="N5" si="4">M5/M$17</f>
        <v>9.8038893369986682E-2</v>
      </c>
      <c r="O5" s="14">
        <v>13428.989095196001</v>
      </c>
      <c r="P5" s="11">
        <f t="shared" ref="P5" si="5">O5/O$17</f>
        <v>0.10041120179587297</v>
      </c>
      <c r="Q5" s="12">
        <v>2201.4736221632802</v>
      </c>
      <c r="R5" s="13">
        <f t="shared" ref="R5" si="6">Q5/Q$17</f>
        <v>8.1966987270524025E-2</v>
      </c>
      <c r="S5" s="14">
        <v>6494.34718538167</v>
      </c>
      <c r="T5" s="11">
        <f t="shared" ref="T5" si="7">S5/S$17</f>
        <v>9.4702745171270211E-2</v>
      </c>
      <c r="U5" s="12">
        <v>3412.28411435308</v>
      </c>
      <c r="V5" s="13">
        <f t="shared" ref="V5" si="8">U5/U$17</f>
        <v>9.2814083661016136E-2</v>
      </c>
      <c r="W5" s="14">
        <v>220.14736221632799</v>
      </c>
      <c r="X5" s="11">
        <f t="shared" ref="X5" si="9">W5/W$17</f>
        <v>3.6363560162145793E-2</v>
      </c>
      <c r="Y5" s="12">
        <v>660.44208664898304</v>
      </c>
      <c r="Z5" s="27">
        <f t="shared" ref="Z5" si="10">Y5/Y$17</f>
        <v>4.7618967361881141E-2</v>
      </c>
      <c r="AA5" s="15">
        <f t="shared" ref="AA5:AA18" si="11">SUM(C5,E5,G5,I5,K5,M5,O5,Q5,S5,U5,W5,Y5)</f>
        <v>56798.019451812514</v>
      </c>
      <c r="AB5" s="16">
        <f t="shared" ref="AB5" si="12">AA5/AA$17</f>
        <v>8.6014075204961044E-2</v>
      </c>
    </row>
    <row r="6" spans="1:28" ht="26.25" x14ac:dyDescent="0.25">
      <c r="A6" s="3">
        <v>4</v>
      </c>
      <c r="B6" s="36" t="s">
        <v>41</v>
      </c>
      <c r="C6" s="37">
        <f>C5/$AA5</f>
        <v>7.7519379844961225E-2</v>
      </c>
      <c r="D6" s="38"/>
      <c r="E6" s="39">
        <f>E5/$AA5</f>
        <v>9.6899224806201566E-3</v>
      </c>
      <c r="F6" s="40"/>
      <c r="G6" s="41">
        <f>G5/$AA5</f>
        <v>2.1317829457364313E-2</v>
      </c>
      <c r="H6" s="38"/>
      <c r="I6" s="39">
        <f>I5/$AA5</f>
        <v>0.31976744186046469</v>
      </c>
      <c r="J6" s="40"/>
      <c r="K6" s="41">
        <f>K5/$AA5</f>
        <v>0</v>
      </c>
      <c r="L6" s="38"/>
      <c r="M6" s="39">
        <f>M5/$AA5</f>
        <v>0.10658914728682174</v>
      </c>
      <c r="N6" s="40"/>
      <c r="O6" s="41">
        <f>O5/$AA5</f>
        <v>0.23643410852713212</v>
      </c>
      <c r="P6" s="38"/>
      <c r="Q6" s="39">
        <f>Q5/$AA5</f>
        <v>3.8759689922480696E-2</v>
      </c>
      <c r="R6" s="40"/>
      <c r="S6" s="41">
        <f>S5/$AA5</f>
        <v>0.11434108527131795</v>
      </c>
      <c r="T6" s="38"/>
      <c r="U6" s="39">
        <f>U5/$AA5</f>
        <v>6.0077519379845006E-2</v>
      </c>
      <c r="V6" s="40"/>
      <c r="W6" s="41">
        <f>W5/$AA5</f>
        <v>3.8759689922480693E-3</v>
      </c>
      <c r="X6" s="38"/>
      <c r="Y6" s="39">
        <f>Y5/$AA5</f>
        <v>1.1627906976744191E-2</v>
      </c>
      <c r="Z6" s="40"/>
      <c r="AA6" s="42">
        <f t="shared" si="11"/>
        <v>1</v>
      </c>
      <c r="AB6" s="16"/>
    </row>
    <row r="7" spans="1:28" x14ac:dyDescent="0.25">
      <c r="A7" s="2">
        <v>5</v>
      </c>
      <c r="B7" s="19" t="s">
        <v>2</v>
      </c>
      <c r="C7" s="10">
        <v>330.22104332449197</v>
      </c>
      <c r="D7" s="11">
        <f t="shared" si="0"/>
        <v>5.0251113159641009E-3</v>
      </c>
      <c r="E7" s="12">
        <v>440.29472443265502</v>
      </c>
      <c r="F7" s="13">
        <f t="shared" si="0"/>
        <v>1.4705849945255201E-2</v>
      </c>
      <c r="G7" s="14">
        <v>110.073681108164</v>
      </c>
      <c r="H7" s="11">
        <f t="shared" ref="H7" si="13">G7/G$17</f>
        <v>5.319135781951226E-3</v>
      </c>
      <c r="I7" s="12">
        <v>1100.7368110816401</v>
      </c>
      <c r="J7" s="13">
        <f t="shared" ref="J7" si="14">I7/I$17</f>
        <v>5.9987806968945061E-3</v>
      </c>
      <c r="K7" s="14">
        <v>220.14736221632799</v>
      </c>
      <c r="L7" s="11">
        <f t="shared" ref="L7" si="15">K7/K$17</f>
        <v>1.7093986558625297E-2</v>
      </c>
      <c r="M7" s="12">
        <v>220.14736221632799</v>
      </c>
      <c r="N7" s="13">
        <f t="shared" ref="N7" si="16">M7/M$17</f>
        <v>3.5650506679995213E-3</v>
      </c>
      <c r="O7" s="14">
        <v>1651.1052166224599</v>
      </c>
      <c r="P7" s="11">
        <f t="shared" ref="P7" si="17">O7/O$17</f>
        <v>1.2345639565066355E-2</v>
      </c>
      <c r="Q7" s="12">
        <v>220.14736221632799</v>
      </c>
      <c r="R7" s="13">
        <f t="shared" ref="R7" si="18">Q7/Q$17</f>
        <v>8.1966987270524014E-3</v>
      </c>
      <c r="S7" s="14">
        <v>330.22104332449197</v>
      </c>
      <c r="T7" s="11">
        <f t="shared" ref="T7" si="19">S7/S$17</f>
        <v>4.8153938222679805E-3</v>
      </c>
      <c r="U7" s="12">
        <v>330.22104332449197</v>
      </c>
      <c r="V7" s="13">
        <f t="shared" ref="V7" si="20">U7/U$17</f>
        <v>8.9820080962273764E-3</v>
      </c>
      <c r="W7" s="14">
        <v>110.073681108164</v>
      </c>
      <c r="X7" s="11">
        <f t="shared" ref="X7" si="21">W7/W$17</f>
        <v>1.8181780081072896E-2</v>
      </c>
      <c r="Y7" s="12">
        <v>110.073681108164</v>
      </c>
      <c r="Z7" s="27">
        <f t="shared" ref="Z7" si="22">Y7/Y$17</f>
        <v>7.9364945603135357E-3</v>
      </c>
      <c r="AA7" s="15">
        <f t="shared" si="11"/>
        <v>5173.4630120837064</v>
      </c>
      <c r="AB7" s="16">
        <f t="shared" ref="AB7" si="23">AA7/AA$17</f>
        <v>7.8346153771960778E-3</v>
      </c>
    </row>
    <row r="8" spans="1:28" ht="27" thickBot="1" x14ac:dyDescent="0.3">
      <c r="A8" s="3">
        <v>6</v>
      </c>
      <c r="B8" s="44" t="s">
        <v>42</v>
      </c>
      <c r="C8" s="45">
        <f>C7/$AA7</f>
        <v>6.3829787234042562E-2</v>
      </c>
      <c r="D8" s="46"/>
      <c r="E8" s="47">
        <f>E7/$AA7</f>
        <v>8.5106382978723236E-2</v>
      </c>
      <c r="F8" s="48"/>
      <c r="G8" s="49">
        <f>G7/$AA7</f>
        <v>2.1276595744680857E-2</v>
      </c>
      <c r="H8" s="46"/>
      <c r="I8" s="47">
        <f>I7/$AA7</f>
        <v>0.2127659574468086</v>
      </c>
      <c r="J8" s="48"/>
      <c r="K8" s="49">
        <f>K7/$AA7</f>
        <v>4.2553191489361715E-2</v>
      </c>
      <c r="L8" s="46"/>
      <c r="M8" s="47">
        <f>M7/$AA7</f>
        <v>4.2553191489361715E-2</v>
      </c>
      <c r="N8" s="48"/>
      <c r="O8" s="49">
        <f>O7/$AA7</f>
        <v>0.31914893617021284</v>
      </c>
      <c r="P8" s="46"/>
      <c r="Q8" s="47">
        <f>Q7/$AA7</f>
        <v>4.2553191489361715E-2</v>
      </c>
      <c r="R8" s="48"/>
      <c r="S8" s="49">
        <f>S7/$AA7</f>
        <v>6.3829787234042562E-2</v>
      </c>
      <c r="T8" s="46"/>
      <c r="U8" s="47">
        <f>U7/$AA7</f>
        <v>6.3829787234042562E-2</v>
      </c>
      <c r="V8" s="48"/>
      <c r="W8" s="49">
        <f>W7/$AA7</f>
        <v>2.1276595744680857E-2</v>
      </c>
      <c r="X8" s="46"/>
      <c r="Y8" s="47">
        <f>Y7/$AA7</f>
        <v>2.1276595744680857E-2</v>
      </c>
      <c r="Z8" s="48"/>
      <c r="AA8" s="50">
        <f t="shared" si="11"/>
        <v>1</v>
      </c>
      <c r="AB8" s="33"/>
    </row>
    <row r="9" spans="1:28" x14ac:dyDescent="0.25">
      <c r="A9" s="3">
        <v>7</v>
      </c>
      <c r="B9" s="81" t="s">
        <v>3</v>
      </c>
      <c r="C9" s="82">
        <f>SUM(C3:C7)</f>
        <v>29389.860017941915</v>
      </c>
      <c r="D9" s="83">
        <f t="shared" si="0"/>
        <v>0.4472377552439496</v>
      </c>
      <c r="E9" s="53">
        <f t="shared" ref="E9:Y9" si="24">SUM(E3:E7)</f>
        <v>13649.202437104701</v>
      </c>
      <c r="F9" s="84">
        <f t="shared" si="0"/>
        <v>0.45588355202555869</v>
      </c>
      <c r="G9" s="51">
        <f t="shared" si="24"/>
        <v>8035.4298967773066</v>
      </c>
      <c r="H9" s="83">
        <f t="shared" ref="H9" si="25">G9/G$17</f>
        <v>0.38829938507560952</v>
      </c>
      <c r="I9" s="53">
        <f t="shared" si="24"/>
        <v>81785.342853323513</v>
      </c>
      <c r="J9" s="84">
        <f t="shared" ref="J9" si="26">I9/I$17</f>
        <v>0.44571266360694839</v>
      </c>
      <c r="K9" s="51">
        <f t="shared" si="24"/>
        <v>5393.6333796842664</v>
      </c>
      <c r="L9" s="83">
        <f t="shared" ref="L9" si="27">K9/K$17</f>
        <v>0.41880445700674102</v>
      </c>
      <c r="M9" s="53">
        <f t="shared" si="24"/>
        <v>27958.918017444223</v>
      </c>
      <c r="N9" s="84">
        <f t="shared" ref="N9" si="28">M9/M$17</f>
        <v>0.45276472246207383</v>
      </c>
      <c r="O9" s="51">
        <f t="shared" si="24"/>
        <v>58009.257273852447</v>
      </c>
      <c r="P9" s="83">
        <f t="shared" ref="P9" si="29">O9/O$17</f>
        <v>0.43374666528229056</v>
      </c>
      <c r="Q9" s="53">
        <f t="shared" si="24"/>
        <v>10347.00002614808</v>
      </c>
      <c r="R9" s="84">
        <f t="shared" ref="R9" si="30">Q9/Q$17</f>
        <v>0.3852475954710704</v>
      </c>
      <c r="S9" s="51">
        <f t="shared" si="24"/>
        <v>30710.777586611541</v>
      </c>
      <c r="T9" s="83">
        <f t="shared" ref="T9" si="31">S9/S$17</f>
        <v>0.44783484171327137</v>
      </c>
      <c r="U9" s="53">
        <f t="shared" si="24"/>
        <v>15850.723999483598</v>
      </c>
      <c r="V9" s="84">
        <f t="shared" ref="V9" si="32">U9/U$17</f>
        <v>0.43113948723893397</v>
      </c>
      <c r="W9" s="51">
        <f t="shared" si="24"/>
        <v>2311.5599898131213</v>
      </c>
      <c r="X9" s="83">
        <f t="shared" ref="X9" si="33">W9/W$17</f>
        <v>0.38181947724352155</v>
      </c>
      <c r="Y9" s="53">
        <f t="shared" si="24"/>
        <v>3412.3074896903031</v>
      </c>
      <c r="Z9" s="85">
        <f t="shared" ref="Z9" si="34">Y9/Y$17</f>
        <v>0.24603301677021513</v>
      </c>
      <c r="AA9" s="29">
        <f t="shared" si="11"/>
        <v>286854.01296787505</v>
      </c>
      <c r="AB9" s="30">
        <f t="shared" ref="AB9" si="35">AA9/AA$17</f>
        <v>0.43440744734412229</v>
      </c>
    </row>
    <row r="10" spans="1:28" ht="27" thickBot="1" x14ac:dyDescent="0.3">
      <c r="A10" s="2">
        <v>8</v>
      </c>
      <c r="B10" s="73" t="s">
        <v>43</v>
      </c>
      <c r="C10" s="74">
        <f>C9/$AA9</f>
        <v>0.10245580918971946</v>
      </c>
      <c r="D10" s="75"/>
      <c r="E10" s="76">
        <f>E9/$AA9</f>
        <v>4.7582400175915557E-2</v>
      </c>
      <c r="F10" s="77"/>
      <c r="G10" s="78">
        <f>G9/$AA9</f>
        <v>2.8012262452389674E-2</v>
      </c>
      <c r="H10" s="75"/>
      <c r="I10" s="76">
        <f>I9/$AA9</f>
        <v>0.28511137776023621</v>
      </c>
      <c r="J10" s="77"/>
      <c r="K10" s="78">
        <f>K9/$AA9</f>
        <v>1.8802711957487249E-2</v>
      </c>
      <c r="L10" s="75"/>
      <c r="M10" s="76">
        <f>M9/$AA9</f>
        <v>9.7467411134232101E-2</v>
      </c>
      <c r="N10" s="77"/>
      <c r="O10" s="78">
        <f>O9/$AA9</f>
        <v>0.20222571291114877</v>
      </c>
      <c r="P10" s="75"/>
      <c r="Q10" s="76">
        <f>Q9/$AA9</f>
        <v>3.6070612779981734E-2</v>
      </c>
      <c r="R10" s="77"/>
      <c r="S10" s="78">
        <f>S9/$AA9</f>
        <v>0.10706065175407135</v>
      </c>
      <c r="T10" s="75"/>
      <c r="U10" s="76">
        <f>U9/$AA9</f>
        <v>5.5257110874926928E-2</v>
      </c>
      <c r="V10" s="77"/>
      <c r="W10" s="78">
        <f>W9/$AA9</f>
        <v>8.058314980142858E-3</v>
      </c>
      <c r="X10" s="75"/>
      <c r="Y10" s="76">
        <f>Y9/$AA9</f>
        <v>1.1895624029748015E-2</v>
      </c>
      <c r="Z10" s="77"/>
      <c r="AA10" s="79">
        <f>SUM(C10,E10,G10,I10,K10,M10,O10,Q10,S10,U10,W10,Y10)</f>
        <v>0.99999999999999978</v>
      </c>
      <c r="AB10" s="80"/>
    </row>
    <row r="11" spans="1:28" x14ac:dyDescent="0.25">
      <c r="A11" s="3">
        <v>9</v>
      </c>
      <c r="B11" s="20" t="s">
        <v>4</v>
      </c>
      <c r="C11" s="66">
        <v>660.44208664898304</v>
      </c>
      <c r="D11" s="67">
        <f t="shared" si="0"/>
        <v>1.0050222631928188E-2</v>
      </c>
      <c r="E11" s="68">
        <v>330.22104332449197</v>
      </c>
      <c r="F11" s="69">
        <f t="shared" si="0"/>
        <v>1.1029387458941425E-2</v>
      </c>
      <c r="G11" s="70">
        <v>330.22104332449197</v>
      </c>
      <c r="H11" s="67">
        <f t="shared" ref="H11" si="36">G11/G$17</f>
        <v>1.5957407345853675E-2</v>
      </c>
      <c r="I11" s="68">
        <v>3192.1367521367501</v>
      </c>
      <c r="J11" s="69">
        <f t="shared" ref="J11" si="37">I11/I$17</f>
        <v>1.7396464020994033E-2</v>
      </c>
      <c r="K11" s="70">
        <v>440.29472443265502</v>
      </c>
      <c r="L11" s="67">
        <f t="shared" ref="L11" si="38">K11/K$17</f>
        <v>3.4187973117250518E-2</v>
      </c>
      <c r="M11" s="68">
        <v>660.44208664898304</v>
      </c>
      <c r="N11" s="69">
        <f t="shared" ref="N11" si="39">M11/M$17</f>
        <v>1.0695152003998549E-2</v>
      </c>
      <c r="O11" s="70">
        <v>2201.4736221632802</v>
      </c>
      <c r="P11" s="67">
        <f t="shared" ref="P11" si="40">O11/O$17</f>
        <v>1.6460852753421809E-2</v>
      </c>
      <c r="Q11" s="68">
        <v>1320.8841732979699</v>
      </c>
      <c r="R11" s="69">
        <f t="shared" ref="R11" si="41">Q11/Q$17</f>
        <v>4.9180192362314482E-2</v>
      </c>
      <c r="S11" s="70">
        <v>1320.8841732979699</v>
      </c>
      <c r="T11" s="67">
        <f t="shared" ref="T11" si="42">S11/S$17</f>
        <v>1.9261575289071953E-2</v>
      </c>
      <c r="U11" s="68">
        <v>1320.8841732979699</v>
      </c>
      <c r="V11" s="69">
        <f t="shared" ref="V11" si="43">U11/U$17</f>
        <v>3.5928032384909561E-2</v>
      </c>
      <c r="W11" s="70">
        <v>110.073681108164</v>
      </c>
      <c r="X11" s="70">
        <f t="shared" ref="X11" si="44">W11/W$17</f>
        <v>1.8181780081072896E-2</v>
      </c>
      <c r="Y11" s="68">
        <v>1320.8841732979699</v>
      </c>
      <c r="Z11" s="71">
        <f t="shared" ref="Z11" si="45">Y11/Y$17</f>
        <v>9.523793472376256E-2</v>
      </c>
      <c r="AA11" s="72">
        <f t="shared" si="11"/>
        <v>13208.841732979679</v>
      </c>
      <c r="AB11" s="9">
        <f t="shared" ref="AB11" si="46">AA11/AA$17</f>
        <v>2.0003273303479351E-2</v>
      </c>
    </row>
    <row r="12" spans="1:28" ht="26.25" x14ac:dyDescent="0.25">
      <c r="A12" s="3">
        <v>10</v>
      </c>
      <c r="B12" s="36" t="s">
        <v>44</v>
      </c>
      <c r="C12" s="37">
        <f>C11/$AA11</f>
        <v>4.9999999999999926E-2</v>
      </c>
      <c r="D12" s="38"/>
      <c r="E12" s="39">
        <f>E11/$AA11</f>
        <v>2.4999999999999998E-2</v>
      </c>
      <c r="F12" s="40"/>
      <c r="G12" s="41">
        <f>G11/$AA11</f>
        <v>2.4999999999999998E-2</v>
      </c>
      <c r="H12" s="38"/>
      <c r="I12" s="39">
        <f>I11/$AA11</f>
        <v>0.24166666666666622</v>
      </c>
      <c r="J12" s="40"/>
      <c r="K12" s="41">
        <f>K11/$AA11</f>
        <v>3.3333333333333263E-2</v>
      </c>
      <c r="L12" s="38"/>
      <c r="M12" s="39">
        <f>M11/$AA11</f>
        <v>4.9999999999999926E-2</v>
      </c>
      <c r="N12" s="40"/>
      <c r="O12" s="41">
        <f>O11/$AA11</f>
        <v>0.16666666666666669</v>
      </c>
      <c r="P12" s="38"/>
      <c r="Q12" s="39">
        <f>Q11/$AA11</f>
        <v>0.10000000000000016</v>
      </c>
      <c r="R12" s="40"/>
      <c r="S12" s="41">
        <f>S11/$AA11</f>
        <v>0.10000000000000016</v>
      </c>
      <c r="T12" s="38"/>
      <c r="U12" s="39">
        <f>U11/$AA11</f>
        <v>0.10000000000000016</v>
      </c>
      <c r="V12" s="40"/>
      <c r="W12" s="41">
        <f>W11/$AA11</f>
        <v>8.3333333333333332E-3</v>
      </c>
      <c r="X12" s="38"/>
      <c r="Y12" s="39">
        <f>Y11/$AA11</f>
        <v>0.10000000000000016</v>
      </c>
      <c r="Z12" s="40"/>
      <c r="AA12" s="42">
        <f t="shared" si="11"/>
        <v>1</v>
      </c>
      <c r="AB12" s="16"/>
    </row>
    <row r="13" spans="1:28" x14ac:dyDescent="0.25">
      <c r="A13" s="2">
        <v>11</v>
      </c>
      <c r="B13" s="19" t="s">
        <v>5</v>
      </c>
      <c r="C13" s="10">
        <v>5173.4630120837001</v>
      </c>
      <c r="D13" s="11">
        <f t="shared" si="0"/>
        <v>7.8726743950104136E-2</v>
      </c>
      <c r="E13" s="12">
        <v>1541.03153551429</v>
      </c>
      <c r="F13" s="13">
        <f t="shared" si="0"/>
        <v>5.1470474808393119E-2</v>
      </c>
      <c r="G13" s="14">
        <v>3082.06307102859</v>
      </c>
      <c r="H13" s="11">
        <f t="shared" ref="H13" si="47">G13/G$17</f>
        <v>0.14893580189463423</v>
      </c>
      <c r="I13" s="12">
        <v>11007.3681108164</v>
      </c>
      <c r="J13" s="13">
        <f t="shared" ref="J13" si="48">I13/I$17</f>
        <v>5.9987806968945054E-2</v>
      </c>
      <c r="K13" s="14">
        <v>1541.03153551429</v>
      </c>
      <c r="L13" s="11">
        <f t="shared" ref="L13" si="49">K13/K$17</f>
        <v>0.11965790591037662</v>
      </c>
      <c r="M13" s="12">
        <v>2421.62098437961</v>
      </c>
      <c r="N13" s="13">
        <f t="shared" ref="N13" si="50">M13/M$17</f>
        <v>3.921555734799477E-2</v>
      </c>
      <c r="O13" s="14">
        <v>11557.736516357199</v>
      </c>
      <c r="P13" s="11">
        <f t="shared" ref="P13" si="51">O13/O$17</f>
        <v>8.6419476955464328E-2</v>
      </c>
      <c r="Q13" s="12">
        <v>2531.6946654877702</v>
      </c>
      <c r="R13" s="13">
        <f t="shared" ref="R13" si="52">Q13/Q$17</f>
        <v>9.4262035361102545E-2</v>
      </c>
      <c r="S13" s="14">
        <v>4292.8735632183898</v>
      </c>
      <c r="T13" s="11">
        <f t="shared" ref="T13" si="53">S13/S$17</f>
        <v>6.260011968948366E-2</v>
      </c>
      <c r="U13" s="12">
        <v>2091.39994105511</v>
      </c>
      <c r="V13" s="13">
        <f t="shared" ref="V13" si="54">U13/U$17</f>
        <v>5.6886051276106568E-2</v>
      </c>
      <c r="W13" s="14">
        <v>1320.8841732979699</v>
      </c>
      <c r="X13" s="14">
        <f t="shared" ref="X13" si="55">W13/W$17</f>
        <v>0.21818136097287508</v>
      </c>
      <c r="Y13" s="12">
        <v>4513.0209254347201</v>
      </c>
      <c r="Z13" s="27">
        <f t="shared" ref="Z13" si="56">Y13/Y$17</f>
        <v>0.32539627697285467</v>
      </c>
      <c r="AA13" s="15">
        <f t="shared" si="11"/>
        <v>51074.188034188039</v>
      </c>
      <c r="AB13" s="16">
        <f t="shared" ref="AB13" si="57">AA13/AA$17</f>
        <v>7.7345990106786736E-2</v>
      </c>
    </row>
    <row r="14" spans="1:28" ht="26.25" x14ac:dyDescent="0.25">
      <c r="A14" s="3">
        <v>12</v>
      </c>
      <c r="B14" s="36" t="s">
        <v>45</v>
      </c>
      <c r="C14" s="37">
        <f>C13/$AA13</f>
        <v>0.10129310344827581</v>
      </c>
      <c r="D14" s="38"/>
      <c r="E14" s="39">
        <f>E13/$AA13</f>
        <v>3.0172413793103366E-2</v>
      </c>
      <c r="F14" s="40"/>
      <c r="G14" s="41">
        <f>G13/$AA13</f>
        <v>6.0344827586206927E-2</v>
      </c>
      <c r="H14" s="38"/>
      <c r="I14" s="39">
        <f>I13/$AA13</f>
        <v>0.21551724137931058</v>
      </c>
      <c r="J14" s="40"/>
      <c r="K14" s="41">
        <f>K13/$AA13</f>
        <v>3.0172413793103366E-2</v>
      </c>
      <c r="L14" s="38"/>
      <c r="M14" s="39">
        <f>M13/$AA13</f>
        <v>4.7413793103448371E-2</v>
      </c>
      <c r="N14" s="40"/>
      <c r="O14" s="41">
        <f>O13/$AA13</f>
        <v>0.22629310344827572</v>
      </c>
      <c r="P14" s="38"/>
      <c r="Q14" s="39">
        <f>Q13/$AA13</f>
        <v>4.9568965517241402E-2</v>
      </c>
      <c r="R14" s="40"/>
      <c r="S14" s="41">
        <f>S13/$AA13</f>
        <v>8.4051724137931008E-2</v>
      </c>
      <c r="T14" s="38"/>
      <c r="U14" s="39">
        <f>U13/$AA13</f>
        <v>4.0948275862068895E-2</v>
      </c>
      <c r="V14" s="40"/>
      <c r="W14" s="41">
        <f>W13/$AA13</f>
        <v>2.5862068965517307E-2</v>
      </c>
      <c r="X14" s="38"/>
      <c r="Y14" s="39">
        <f>Y13/$AA13</f>
        <v>8.8362068965517265E-2</v>
      </c>
      <c r="Z14" s="40"/>
      <c r="AA14" s="42">
        <f t="shared" si="11"/>
        <v>1.0000000000000002</v>
      </c>
      <c r="AB14" s="33"/>
    </row>
    <row r="15" spans="1:28" x14ac:dyDescent="0.25">
      <c r="A15" s="3">
        <v>13</v>
      </c>
      <c r="B15" s="19" t="s">
        <v>6</v>
      </c>
      <c r="C15" s="10">
        <v>1100.7368110816401</v>
      </c>
      <c r="D15" s="11">
        <f t="shared" si="0"/>
        <v>1.6750371053213673E-2</v>
      </c>
      <c r="E15" s="12">
        <v>770.51576775714705</v>
      </c>
      <c r="F15" s="12">
        <f t="shared" si="0"/>
        <v>2.5735237404196625E-2</v>
      </c>
      <c r="G15" s="14">
        <v>1210.8104921898</v>
      </c>
      <c r="H15" s="11">
        <f t="shared" ref="H15" si="58">G15/G$17</f>
        <v>5.8510493601463293E-2</v>
      </c>
      <c r="I15" s="12">
        <v>5723.8314176245203</v>
      </c>
      <c r="J15" s="12">
        <f t="shared" ref="J15" si="59">I15/I$17</f>
        <v>3.1193659623851386E-2</v>
      </c>
      <c r="K15" s="14">
        <v>110.073681108164</v>
      </c>
      <c r="L15" s="14">
        <f t="shared" ref="L15" si="60">K15/K$17</f>
        <v>8.5469932793126487E-3</v>
      </c>
      <c r="M15" s="12">
        <v>2751.8420277041</v>
      </c>
      <c r="N15" s="12">
        <f t="shared" ref="N15" si="61">M15/M$17</f>
        <v>4.4563133349994018E-2</v>
      </c>
      <c r="O15" s="14">
        <v>3962.6525198938998</v>
      </c>
      <c r="P15" s="11">
        <f t="shared" ref="P15" si="62">O15/O$17</f>
        <v>2.962953495615922E-2</v>
      </c>
      <c r="Q15" s="12">
        <v>2311.5473032714399</v>
      </c>
      <c r="R15" s="12">
        <f t="shared" ref="R15" si="63">Q15/Q$17</f>
        <v>8.6065336634050069E-2</v>
      </c>
      <c r="S15" s="14">
        <v>1541.03153551429</v>
      </c>
      <c r="T15" s="11">
        <f t="shared" ref="T15" si="64">S15/S$17</f>
        <v>2.2471837837250493E-2</v>
      </c>
      <c r="U15" s="12">
        <v>1651.1052166224599</v>
      </c>
      <c r="V15" s="12">
        <f t="shared" ref="V15" si="65">U15/U$17</f>
        <v>4.4910040481136886E-2</v>
      </c>
      <c r="W15" s="14"/>
      <c r="X15" s="11">
        <f t="shared" ref="X15" si="66">W15/W$17</f>
        <v>0</v>
      </c>
      <c r="Y15" s="12">
        <v>1210.8104921898</v>
      </c>
      <c r="Z15" s="28">
        <f t="shared" ref="Z15" si="67">Y15/Y$17</f>
        <v>8.7301440163448596E-2</v>
      </c>
      <c r="AA15" s="15">
        <f t="shared" si="11"/>
        <v>22344.957264957262</v>
      </c>
      <c r="AB15" s="16">
        <f t="shared" ref="AB15" si="68">AA15/AA$17</f>
        <v>3.3838870671719194E-2</v>
      </c>
    </row>
    <row r="16" spans="1:28" ht="27" thickBot="1" x14ac:dyDescent="0.3">
      <c r="A16" s="2">
        <v>14</v>
      </c>
      <c r="B16" s="44" t="s">
        <v>46</v>
      </c>
      <c r="C16" s="45">
        <f>C15/$AA15</f>
        <v>4.9261083743842436E-2</v>
      </c>
      <c r="D16" s="46"/>
      <c r="E16" s="47">
        <f>E15/$AA15</f>
        <v>3.4482758620689662E-2</v>
      </c>
      <c r="F16" s="48"/>
      <c r="G16" s="49">
        <f>G15/$AA15</f>
        <v>5.4187192118226493E-2</v>
      </c>
      <c r="H16" s="46"/>
      <c r="I16" s="47">
        <f>I15/$AA15</f>
        <v>0.25615763546798032</v>
      </c>
      <c r="J16" s="48"/>
      <c r="K16" s="49">
        <f>K15/$AA15</f>
        <v>4.9261083743842426E-3</v>
      </c>
      <c r="L16" s="46"/>
      <c r="M16" s="47">
        <f>M15/$AA15</f>
        <v>0.12315270935960608</v>
      </c>
      <c r="N16" s="48"/>
      <c r="O16" s="49">
        <f>O15/$AA15</f>
        <v>0.17733990147783257</v>
      </c>
      <c r="P16" s="46"/>
      <c r="Q16" s="47">
        <f>Q15/$AA15</f>
        <v>0.10344827586206892</v>
      </c>
      <c r="R16" s="48"/>
      <c r="S16" s="49">
        <f>S15/$AA15</f>
        <v>6.8965517241379129E-2</v>
      </c>
      <c r="T16" s="46"/>
      <c r="U16" s="47">
        <f>U15/$AA15</f>
        <v>7.3891625615763637E-2</v>
      </c>
      <c r="V16" s="48"/>
      <c r="W16" s="49">
        <f>W15/$AA15</f>
        <v>0</v>
      </c>
      <c r="X16" s="46"/>
      <c r="Y16" s="47">
        <f>Y15/$AA15</f>
        <v>5.4187192118226493E-2</v>
      </c>
      <c r="Z16" s="48"/>
      <c r="AA16" s="50">
        <f t="shared" si="11"/>
        <v>1</v>
      </c>
      <c r="AB16" s="35"/>
    </row>
    <row r="17" spans="1:28" x14ac:dyDescent="0.25">
      <c r="A17" s="43">
        <v>15</v>
      </c>
      <c r="B17" s="61" t="s">
        <v>7</v>
      </c>
      <c r="C17" s="59">
        <f>SUM(C3,C5,C7,C9,C11,C13,C15)</f>
        <v>65714.174783635986</v>
      </c>
      <c r="D17" s="52">
        <f t="shared" ref="D17:AB17" si="69">SUM(D3,D5,D7,D9,D11,D13,D15)</f>
        <v>0.99999999999999989</v>
      </c>
      <c r="E17" s="53">
        <f t="shared" si="69"/>
        <v>29940.107241112903</v>
      </c>
      <c r="F17" s="54">
        <f t="shared" si="69"/>
        <v>1</v>
      </c>
      <c r="G17" s="51">
        <f t="shared" si="69"/>
        <v>20693.903224216156</v>
      </c>
      <c r="H17" s="52">
        <f t="shared" si="69"/>
        <v>1</v>
      </c>
      <c r="I17" s="53">
        <f t="shared" si="69"/>
        <v>183493.42419726693</v>
      </c>
      <c r="J17" s="54">
        <f t="shared" si="69"/>
        <v>1</v>
      </c>
      <c r="K17" s="51">
        <f t="shared" si="69"/>
        <v>12878.643695039404</v>
      </c>
      <c r="L17" s="52">
        <f t="shared" si="69"/>
        <v>1</v>
      </c>
      <c r="M17" s="53">
        <f t="shared" si="69"/>
        <v>61751.538117650547</v>
      </c>
      <c r="N17" s="54">
        <f t="shared" si="69"/>
        <v>1</v>
      </c>
      <c r="O17" s="51">
        <f t="shared" si="69"/>
        <v>133739.94987626918</v>
      </c>
      <c r="P17" s="52">
        <f t="shared" si="69"/>
        <v>1</v>
      </c>
      <c r="Q17" s="53">
        <f t="shared" si="69"/>
        <v>26858.052192372666</v>
      </c>
      <c r="R17" s="54">
        <f t="shared" si="69"/>
        <v>1.0000000000000002</v>
      </c>
      <c r="S17" s="51">
        <f t="shared" si="69"/>
        <v>68576.123887819966</v>
      </c>
      <c r="T17" s="52">
        <f t="shared" si="69"/>
        <v>0.99999999999999978</v>
      </c>
      <c r="U17" s="53">
        <f t="shared" si="69"/>
        <v>36764.723410034712</v>
      </c>
      <c r="V17" s="54">
        <f t="shared" si="69"/>
        <v>1</v>
      </c>
      <c r="W17" s="51">
        <f t="shared" si="69"/>
        <v>6054.0651474906972</v>
      </c>
      <c r="X17" s="51">
        <f t="shared" si="69"/>
        <v>1</v>
      </c>
      <c r="Y17" s="53">
        <f t="shared" si="69"/>
        <v>13869.30719496587</v>
      </c>
      <c r="Z17" s="63">
        <f t="shared" si="69"/>
        <v>1</v>
      </c>
      <c r="AA17" s="29">
        <f t="shared" si="69"/>
        <v>660334.01296787488</v>
      </c>
      <c r="AB17" s="55">
        <f t="shared" si="69"/>
        <v>1.0000000000000002</v>
      </c>
    </row>
    <row r="18" spans="1:28" ht="27" thickBot="1" x14ac:dyDescent="0.3">
      <c r="A18" s="43">
        <v>16</v>
      </c>
      <c r="B18" s="62" t="s">
        <v>47</v>
      </c>
      <c r="C18" s="60">
        <f>C17/$AA17</f>
        <v>9.9516568120250629E-2</v>
      </c>
      <c r="D18" s="56"/>
      <c r="E18" s="57">
        <f>E17/$AA17</f>
        <v>4.5340852739883752E-2</v>
      </c>
      <c r="F18" s="57"/>
      <c r="G18" s="56">
        <f>G17/$AA17</f>
        <v>3.1338539008777228E-2</v>
      </c>
      <c r="H18" s="56"/>
      <c r="I18" s="57">
        <f>I17/$AA17</f>
        <v>0.27787971025838076</v>
      </c>
      <c r="J18" s="57"/>
      <c r="K18" s="56">
        <f>K17/$AA17</f>
        <v>1.9503226309903785E-2</v>
      </c>
      <c r="L18" s="56"/>
      <c r="M18" s="57">
        <f>M17/$AA17</f>
        <v>9.3515610138129812E-2</v>
      </c>
      <c r="N18" s="57"/>
      <c r="O18" s="56">
        <f>O17/$AA17</f>
        <v>0.20253378933969224</v>
      </c>
      <c r="P18" s="56"/>
      <c r="Q18" s="57">
        <f>Q17/$AA17</f>
        <v>4.0673434451239311E-2</v>
      </c>
      <c r="R18" s="57"/>
      <c r="S18" s="56">
        <f>S17/$AA17</f>
        <v>0.10385066124279166</v>
      </c>
      <c r="T18" s="56"/>
      <c r="U18" s="57">
        <f>U17/$AA17</f>
        <v>5.5675949879963715E-2</v>
      </c>
      <c r="V18" s="57"/>
      <c r="W18" s="56">
        <f>W17/$AA17</f>
        <v>9.1681861430712441E-3</v>
      </c>
      <c r="X18" s="56"/>
      <c r="Y18" s="57">
        <f>Y17/$AA17</f>
        <v>2.1003472367916037E-2</v>
      </c>
      <c r="Z18" s="64"/>
      <c r="AA18" s="65">
        <f t="shared" si="11"/>
        <v>1</v>
      </c>
      <c r="AB18" s="58"/>
    </row>
    <row r="19" spans="1:28" x14ac:dyDescent="0.25">
      <c r="A19" s="2">
        <v>17</v>
      </c>
      <c r="B19" s="34"/>
    </row>
    <row r="20" spans="1:28" x14ac:dyDescent="0.25">
      <c r="A20" s="3">
        <v>18</v>
      </c>
      <c r="B20" t="s">
        <v>10</v>
      </c>
    </row>
    <row r="21" spans="1:28" x14ac:dyDescent="0.25">
      <c r="A21" s="3">
        <v>19</v>
      </c>
      <c r="B21" t="s">
        <v>8</v>
      </c>
    </row>
    <row r="22" spans="1:28" x14ac:dyDescent="0.25">
      <c r="A22" s="2">
        <v>20</v>
      </c>
      <c r="B22" t="s">
        <v>9</v>
      </c>
    </row>
    <row r="23" spans="1:28" x14ac:dyDescent="0.25">
      <c r="A23" s="3">
        <v>21</v>
      </c>
      <c r="B23" t="s">
        <v>48</v>
      </c>
    </row>
  </sheetData>
  <autoFilter ref="A2:AB2"/>
  <mergeCells count="1">
    <mergeCell ref="B1:A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2018-09-04T13:47:08Z</dcterms:modified>
</cp:coreProperties>
</file>