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MK\Originals_more_recent\Tabular_data\Info_level_B\Topic_Fellings\Statistical_Office\"/>
    </mc:Choice>
  </mc:AlternateContent>
  <bookViews>
    <workbookView xWindow="0" yWindow="0" windowWidth="28800" windowHeight="12300"/>
  </bookViews>
  <sheets>
    <sheet name="ES328M16" sheetId="2" r:id="rId1"/>
  </sheets>
  <calcPr calcId="162913" iterateDelta="1E-4"/>
</workbook>
</file>

<file path=xl/calcChain.xml><?xml version="1.0" encoding="utf-8"?>
<calcChain xmlns="http://schemas.openxmlformats.org/spreadsheetml/2006/main">
  <c r="T34" i="2" l="1"/>
  <c r="T35" i="2"/>
  <c r="U38" i="2"/>
  <c r="D14" i="2" l="1"/>
  <c r="D26" i="2"/>
  <c r="D28" i="2" s="1"/>
  <c r="D36" i="2"/>
  <c r="F36" i="2"/>
  <c r="F26" i="2"/>
  <c r="T4" i="2"/>
  <c r="D38" i="2" l="1"/>
  <c r="J5" i="2"/>
  <c r="R5" i="2"/>
  <c r="F5" i="2"/>
  <c r="L5" i="2"/>
  <c r="D5" i="2"/>
  <c r="P5" i="2"/>
  <c r="N5" i="2"/>
  <c r="H5" i="2"/>
  <c r="R36" i="2"/>
  <c r="P36" i="2"/>
  <c r="N36" i="2"/>
  <c r="L36" i="2"/>
  <c r="J36" i="2"/>
  <c r="H36" i="2"/>
  <c r="R26" i="2"/>
  <c r="P26" i="2"/>
  <c r="N26" i="2"/>
  <c r="L26" i="2"/>
  <c r="J26" i="2"/>
  <c r="H26" i="2"/>
  <c r="T5" i="2" l="1"/>
  <c r="E20" i="2"/>
  <c r="E4" i="2"/>
  <c r="T36" i="2"/>
  <c r="H37" i="2" s="1"/>
  <c r="T26" i="2"/>
  <c r="P27" i="2" s="1"/>
  <c r="T32" i="2"/>
  <c r="T30" i="2"/>
  <c r="R27" i="2" l="1"/>
  <c r="R37" i="2"/>
  <c r="R31" i="2"/>
  <c r="P31" i="2"/>
  <c r="N31" i="2"/>
  <c r="L31" i="2"/>
  <c r="F31" i="2"/>
  <c r="D31" i="2"/>
  <c r="H31" i="2"/>
  <c r="D37" i="2"/>
  <c r="F37" i="2"/>
  <c r="P37" i="2"/>
  <c r="L27" i="2"/>
  <c r="L37" i="2"/>
  <c r="H27" i="2"/>
  <c r="J37" i="2"/>
  <c r="T33" i="2"/>
  <c r="N37" i="2"/>
  <c r="D27" i="2"/>
  <c r="F27" i="2"/>
  <c r="J27" i="2"/>
  <c r="N27" i="2"/>
  <c r="E8" i="2"/>
  <c r="T24" i="2"/>
  <c r="T22" i="2"/>
  <c r="T20" i="2"/>
  <c r="T18" i="2"/>
  <c r="T16" i="2"/>
  <c r="T12" i="2"/>
  <c r="T10" i="2"/>
  <c r="T8" i="2"/>
  <c r="T6" i="2"/>
  <c r="R14" i="2"/>
  <c r="P14" i="2"/>
  <c r="N14" i="2"/>
  <c r="L14" i="2"/>
  <c r="J14" i="2"/>
  <c r="H14" i="2"/>
  <c r="F14" i="2"/>
  <c r="H28" i="2" l="1"/>
  <c r="D11" i="2"/>
  <c r="R11" i="2"/>
  <c r="P11" i="2"/>
  <c r="L11" i="2"/>
  <c r="H11" i="2"/>
  <c r="J11" i="2"/>
  <c r="F11" i="2"/>
  <c r="F28" i="2"/>
  <c r="D13" i="2"/>
  <c r="R13" i="2"/>
  <c r="P13" i="2"/>
  <c r="N13" i="2"/>
  <c r="L13" i="2"/>
  <c r="H13" i="2"/>
  <c r="F13" i="2"/>
  <c r="J13" i="2"/>
  <c r="T27" i="2"/>
  <c r="N28" i="2"/>
  <c r="N35" i="2"/>
  <c r="J35" i="2"/>
  <c r="L35" i="2"/>
  <c r="F35" i="2"/>
  <c r="H35" i="2"/>
  <c r="D35" i="2"/>
  <c r="T17" i="2"/>
  <c r="R19" i="2"/>
  <c r="T19" i="2"/>
  <c r="N19" i="2"/>
  <c r="L19" i="2"/>
  <c r="J19" i="2"/>
  <c r="P28" i="2"/>
  <c r="R21" i="2"/>
  <c r="P21" i="2"/>
  <c r="N21" i="2"/>
  <c r="L21" i="2"/>
  <c r="J21" i="2"/>
  <c r="D21" i="2"/>
  <c r="F21" i="2"/>
  <c r="H21" i="2"/>
  <c r="T37" i="2"/>
  <c r="D9" i="2"/>
  <c r="H9" i="2"/>
  <c r="F9" i="2"/>
  <c r="P9" i="2"/>
  <c r="L9" i="2"/>
  <c r="J9" i="2"/>
  <c r="L28" i="2"/>
  <c r="R28" i="2"/>
  <c r="P23" i="2"/>
  <c r="F23" i="2"/>
  <c r="L23" i="2"/>
  <c r="T23" i="2"/>
  <c r="J28" i="2"/>
  <c r="D7" i="2"/>
  <c r="R7" i="2"/>
  <c r="P7" i="2"/>
  <c r="N7" i="2"/>
  <c r="L7" i="2"/>
  <c r="F7" i="2"/>
  <c r="J7" i="2"/>
  <c r="H7" i="2"/>
  <c r="P25" i="2"/>
  <c r="F25" i="2"/>
  <c r="N25" i="2"/>
  <c r="L25" i="2"/>
  <c r="J25" i="2"/>
  <c r="H25" i="2"/>
  <c r="T25" i="2"/>
  <c r="T31" i="2"/>
  <c r="E12" i="2"/>
  <c r="J38" i="2" l="1"/>
  <c r="N38" i="2"/>
  <c r="R38" i="2"/>
  <c r="T13" i="2"/>
  <c r="T11" i="2"/>
  <c r="L38" i="2"/>
  <c r="T9" i="2"/>
  <c r="T21" i="2"/>
  <c r="F38" i="2"/>
  <c r="T7" i="2"/>
  <c r="T28" i="2"/>
  <c r="D29" i="2" s="1"/>
  <c r="P38" i="2"/>
  <c r="H38" i="2"/>
  <c r="T14" i="2"/>
  <c r="R29" i="2" l="1"/>
  <c r="N29" i="2"/>
  <c r="H29" i="2"/>
  <c r="G8" i="2"/>
  <c r="G34" i="2"/>
  <c r="G6" i="2"/>
  <c r="G30" i="2"/>
  <c r="G36" i="2" s="1"/>
  <c r="G4" i="2"/>
  <c r="G22" i="2"/>
  <c r="G24" i="2"/>
  <c r="G20" i="2"/>
  <c r="G12" i="2"/>
  <c r="G10" i="2"/>
  <c r="D15" i="2"/>
  <c r="J15" i="2"/>
  <c r="H15" i="2"/>
  <c r="P15" i="2"/>
  <c r="L15" i="2"/>
  <c r="F15" i="2"/>
  <c r="R15" i="2"/>
  <c r="N15" i="2"/>
  <c r="L29" i="2"/>
  <c r="O12" i="2"/>
  <c r="O18" i="2"/>
  <c r="O6" i="2"/>
  <c r="O4" i="2"/>
  <c r="O34" i="2"/>
  <c r="O30" i="2"/>
  <c r="O36" i="2" s="1"/>
  <c r="O24" i="2"/>
  <c r="O20" i="2"/>
  <c r="S6" i="2"/>
  <c r="S4" i="2"/>
  <c r="S20" i="2"/>
  <c r="S10" i="2"/>
  <c r="S30" i="2"/>
  <c r="S36" i="2" s="1"/>
  <c r="S18" i="2"/>
  <c r="S26" i="2" s="1"/>
  <c r="S12" i="2"/>
  <c r="I30" i="2"/>
  <c r="I24" i="2"/>
  <c r="I10" i="2"/>
  <c r="I20" i="2"/>
  <c r="I12" i="2"/>
  <c r="I4" i="2"/>
  <c r="I34" i="2"/>
  <c r="I8" i="2"/>
  <c r="I6" i="2"/>
  <c r="P29" i="2"/>
  <c r="Q8" i="2"/>
  <c r="Q6" i="2"/>
  <c r="Q30" i="2"/>
  <c r="Q36" i="2" s="1"/>
  <c r="Q4" i="2"/>
  <c r="Q24" i="2"/>
  <c r="Q22" i="2"/>
  <c r="Q20" i="2"/>
  <c r="Q12" i="2"/>
  <c r="Q10" i="2"/>
  <c r="M18" i="2"/>
  <c r="M12" i="2"/>
  <c r="M30" i="2"/>
  <c r="M10" i="2"/>
  <c r="M34" i="2"/>
  <c r="M8" i="2"/>
  <c r="M6" i="2"/>
  <c r="M24" i="2"/>
  <c r="M4" i="2"/>
  <c r="M20" i="2"/>
  <c r="M22" i="2"/>
  <c r="J29" i="2"/>
  <c r="F29" i="2"/>
  <c r="K20" i="2"/>
  <c r="K18" i="2"/>
  <c r="K24" i="2"/>
  <c r="K12" i="2"/>
  <c r="K10" i="2"/>
  <c r="K8" i="2"/>
  <c r="K6" i="2"/>
  <c r="K34" i="2"/>
  <c r="K36" i="2" s="1"/>
  <c r="K4" i="2"/>
  <c r="E30" i="2"/>
  <c r="E10" i="2"/>
  <c r="T38" i="2"/>
  <c r="D39" i="2" s="1"/>
  <c r="E34" i="2"/>
  <c r="E26" i="2"/>
  <c r="E6" i="2"/>
  <c r="S14" i="2" l="1"/>
  <c r="S28" i="2" s="1"/>
  <c r="S38" i="2" s="1"/>
  <c r="G14" i="2"/>
  <c r="Q26" i="2"/>
  <c r="T29" i="2"/>
  <c r="Q14" i="2"/>
  <c r="Q28" i="2" s="1"/>
  <c r="Q38" i="2" s="1"/>
  <c r="I36" i="2"/>
  <c r="O26" i="2"/>
  <c r="M36" i="2"/>
  <c r="H39" i="2"/>
  <c r="R39" i="2"/>
  <c r="M26" i="2"/>
  <c r="I14" i="2"/>
  <c r="I28" i="2" s="1"/>
  <c r="I38" i="2" s="1"/>
  <c r="T15" i="2"/>
  <c r="N39" i="2"/>
  <c r="K26" i="2"/>
  <c r="K14" i="2"/>
  <c r="M14" i="2"/>
  <c r="L39" i="2"/>
  <c r="J39" i="2"/>
  <c r="I26" i="2"/>
  <c r="P39" i="2"/>
  <c r="O14" i="2"/>
  <c r="G26" i="2"/>
  <c r="G28" i="2" s="1"/>
  <c r="G38" i="2" s="1"/>
  <c r="F39" i="2"/>
  <c r="U34" i="2"/>
  <c r="U32" i="2"/>
  <c r="U30" i="2"/>
  <c r="U24" i="2"/>
  <c r="U22" i="2"/>
  <c r="U20" i="2"/>
  <c r="U18" i="2"/>
  <c r="U16" i="2"/>
  <c r="U10" i="2"/>
  <c r="U12" i="2"/>
  <c r="U4" i="2"/>
  <c r="U6" i="2"/>
  <c r="U8" i="2"/>
  <c r="E36" i="2"/>
  <c r="E14" i="2"/>
  <c r="E28" i="2" s="1"/>
  <c r="O28" i="2" l="1"/>
  <c r="O38" i="2" s="1"/>
  <c r="T39" i="2"/>
  <c r="M28" i="2"/>
  <c r="M38" i="2" s="1"/>
  <c r="K28" i="2"/>
  <c r="K38" i="2" s="1"/>
  <c r="E38" i="2"/>
  <c r="U14" i="2"/>
  <c r="U36" i="2"/>
  <c r="U26" i="2"/>
  <c r="U28" i="2" l="1"/>
</calcChain>
</file>

<file path=xl/sharedStrings.xml><?xml version="1.0" encoding="utf-8"?>
<sst xmlns="http://schemas.openxmlformats.org/spreadsheetml/2006/main" count="181" uniqueCount="57">
  <si>
    <t>Beech</t>
  </si>
  <si>
    <t>Oaks (all)</t>
  </si>
  <si>
    <t>Other hard broad-leaved species</t>
  </si>
  <si>
    <t>Other soft broad-leaved species</t>
  </si>
  <si>
    <t>Broad-leaved species</t>
  </si>
  <si>
    <t>Spruce</t>
  </si>
  <si>
    <t>Fir</t>
  </si>
  <si>
    <t>Black pine</t>
  </si>
  <si>
    <t>Scots pine</t>
  </si>
  <si>
    <t>Other conifers</t>
  </si>
  <si>
    <t>Coniferous species</t>
  </si>
  <si>
    <t>Total forest area</t>
  </si>
  <si>
    <t>&lt;a href=http://www.stat.gov.mk/simboli/KoristeniSimboli_en.html target=_blank&gt;&lt;font color=blue&gt;Symbols used&lt;/font&gt;&lt;/a&gt;</t>
  </si>
  <si>
    <t>Source: State Statistical Office</t>
  </si>
  <si>
    <t>Latest update:</t>
  </si>
  <si>
    <t>20180711 12:00</t>
  </si>
  <si>
    <t>Source:</t>
  </si>
  <si>
    <t>State Statistical Office</t>
  </si>
  <si>
    <t>Contact:</t>
  </si>
  <si>
    <t>Lence Petrova; lence.petrova@stat.gov.mk</t>
  </si>
  <si>
    <t>Copyright</t>
  </si>
  <si>
    <t>Units:</t>
  </si>
  <si>
    <t>hectares</t>
  </si>
  <si>
    <t>Internal reference code:</t>
  </si>
  <si>
    <t xml:space="preserve"> -- </t>
  </si>
  <si>
    <t>Year</t>
  </si>
  <si>
    <t>Species, Species groups and Forest types</t>
  </si>
  <si>
    <t>Regions</t>
  </si>
  <si>
    <t>Vardar
(in %)</t>
  </si>
  <si>
    <t>East
(in %)</t>
  </si>
  <si>
    <t>Southwest
(in %)</t>
  </si>
  <si>
    <t>Southeast
(in %)</t>
  </si>
  <si>
    <t>Polog
(in %)</t>
  </si>
  <si>
    <t>Northeast
(in %)</t>
  </si>
  <si>
    <t>Skopje
(in %)</t>
  </si>
  <si>
    <t>Total
(in %)</t>
  </si>
  <si>
    <t>ID</t>
  </si>
  <si>
    <t>Sums checked by JRC: 10-2018</t>
  </si>
  <si>
    <t>Percentages calculated by JRC: 10-2018</t>
  </si>
  <si>
    <t>Pure tree stands</t>
  </si>
  <si>
    <t>Poplar</t>
  </si>
  <si>
    <t>Broadleaved &amp; conifers species mixed</t>
  </si>
  <si>
    <t>Mixed broadleaved species</t>
  </si>
  <si>
    <t>Mixed conifers species</t>
  </si>
  <si>
    <t>Mixed Tree Stands</t>
  </si>
  <si>
    <t>Vardar
(in m3)</t>
  </si>
  <si>
    <t>East
(in m3)</t>
  </si>
  <si>
    <t>Southwest
(in m3)</t>
  </si>
  <si>
    <t>Southeast
(in m3)</t>
  </si>
  <si>
    <t>Pelagonia
(in m3)</t>
  </si>
  <si>
    <t>Polog
(in m3)</t>
  </si>
  <si>
    <t>Northeast
(in m3)</t>
  </si>
  <si>
    <t>Skopje
(in m3)</t>
  </si>
  <si>
    <t>Total
(in m3)</t>
  </si>
  <si>
    <t>ES328M16</t>
  </si>
  <si>
    <t>Region in % of all Regions</t>
  </si>
  <si>
    <t>Gross felled timber (in m3) inside forests by forest types, species and species groups and by stand composition, by region in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</si>
</sst>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0"/>
      <color theme="3" tint="0.39997558519241921"/>
      <name val="Calibri"/>
      <family val="2"/>
    </font>
    <font>
      <b/>
      <i/>
      <sz val="10"/>
      <color theme="3" tint="0.3999755851924192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9" fontId="3" fillId="0" borderId="0" applyFont="0" applyFill="0" applyBorder="0" applyAlignment="0" applyProtection="0"/>
  </cellStyleXfs>
  <cellXfs count="110"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0" fillId="0" borderId="0" xfId="0" applyFont="1" applyFill="1" applyProtection="1"/>
    <xf numFmtId="0" fontId="0" fillId="0" borderId="0" xfId="0"/>
    <xf numFmtId="0" fontId="0" fillId="0" borderId="1" xfId="0" applyFill="1" applyBorder="1" applyProtection="1"/>
    <xf numFmtId="0" fontId="1" fillId="0" borderId="1" xfId="0" applyFont="1" applyFill="1" applyBorder="1" applyProtection="1"/>
    <xf numFmtId="0" fontId="0" fillId="0" borderId="1" xfId="0" applyFont="1" applyFill="1" applyBorder="1" applyProtection="1"/>
    <xf numFmtId="3" fontId="0" fillId="0" borderId="1" xfId="0" applyNumberFormat="1" applyFill="1" applyBorder="1" applyAlignment="1" applyProtection="1">
      <alignment horizontal="right"/>
    </xf>
    <xf numFmtId="0" fontId="0" fillId="0" borderId="2" xfId="0" applyFill="1" applyBorder="1" applyProtection="1"/>
    <xf numFmtId="0" fontId="0" fillId="0" borderId="5" xfId="0" applyFill="1" applyBorder="1" applyProtection="1"/>
    <xf numFmtId="0" fontId="0" fillId="0" borderId="7" xfId="0" applyFill="1" applyBorder="1" applyProtection="1"/>
    <xf numFmtId="0" fontId="0" fillId="0" borderId="10" xfId="0" applyFill="1" applyBorder="1" applyProtection="1"/>
    <xf numFmtId="0" fontId="0" fillId="0" borderId="11" xfId="0" applyFill="1" applyBorder="1" applyProtection="1"/>
    <xf numFmtId="0" fontId="2" fillId="0" borderId="12" xfId="0" applyFont="1" applyFill="1" applyBorder="1" applyProtection="1"/>
    <xf numFmtId="0" fontId="2" fillId="0" borderId="12" xfId="0" applyFont="1" applyFill="1" applyBorder="1" applyAlignment="1" applyProtection="1">
      <alignment wrapText="1"/>
    </xf>
    <xf numFmtId="0" fontId="2" fillId="0" borderId="13" xfId="0" applyFont="1" applyFill="1" applyBorder="1" applyAlignment="1" applyProtection="1">
      <alignment wrapText="1"/>
    </xf>
    <xf numFmtId="0" fontId="0" fillId="0" borderId="14" xfId="0" applyFill="1" applyBorder="1" applyProtection="1"/>
    <xf numFmtId="0" fontId="2" fillId="0" borderId="13" xfId="0" applyFont="1" applyFill="1" applyBorder="1" applyProtection="1"/>
    <xf numFmtId="0" fontId="0" fillId="0" borderId="3" xfId="0" applyFont="1" applyFill="1" applyBorder="1" applyProtection="1"/>
    <xf numFmtId="0" fontId="2" fillId="0" borderId="11" xfId="0" applyFont="1" applyFill="1" applyBorder="1" applyAlignment="1" applyProtection="1">
      <alignment wrapText="1"/>
    </xf>
    <xf numFmtId="3" fontId="0" fillId="0" borderId="2" xfId="0" applyNumberFormat="1" applyFill="1" applyBorder="1" applyProtection="1"/>
    <xf numFmtId="3" fontId="0" fillId="0" borderId="5" xfId="0" applyNumberFormat="1" applyFill="1" applyBorder="1" applyProtection="1"/>
    <xf numFmtId="3" fontId="0" fillId="0" borderId="3" xfId="0" applyNumberFormat="1" applyFill="1" applyBorder="1" applyAlignment="1" applyProtection="1">
      <alignment horizontal="right"/>
    </xf>
    <xf numFmtId="0" fontId="2" fillId="2" borderId="12" xfId="0" applyFont="1" applyFill="1" applyBorder="1" applyAlignment="1" applyProtection="1">
      <alignment wrapText="1"/>
    </xf>
    <xf numFmtId="3" fontId="0" fillId="2" borderId="3" xfId="0" applyNumberFormat="1" applyFill="1" applyBorder="1" applyAlignment="1" applyProtection="1">
      <alignment horizontal="right"/>
    </xf>
    <xf numFmtId="3" fontId="0" fillId="2" borderId="1" xfId="0" applyNumberFormat="1" applyFill="1" applyBorder="1" applyAlignment="1" applyProtection="1">
      <alignment horizontal="right"/>
    </xf>
    <xf numFmtId="0" fontId="2" fillId="2" borderId="19" xfId="0" applyFont="1" applyFill="1" applyBorder="1" applyAlignment="1" applyProtection="1">
      <alignment wrapText="1"/>
    </xf>
    <xf numFmtId="0" fontId="2" fillId="0" borderId="3" xfId="0" applyFont="1" applyFill="1" applyBorder="1" applyProtection="1"/>
    <xf numFmtId="3" fontId="2" fillId="2" borderId="3" xfId="0" applyNumberFormat="1" applyFont="1" applyFill="1" applyBorder="1" applyProtection="1"/>
    <xf numFmtId="3" fontId="2" fillId="0" borderId="3" xfId="0" applyNumberFormat="1" applyFont="1" applyFill="1" applyBorder="1" applyProtection="1"/>
    <xf numFmtId="3" fontId="2" fillId="0" borderId="2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2" fillId="0" borderId="4" xfId="0" applyNumberFormat="1" applyFont="1" applyFill="1" applyBorder="1" applyProtection="1"/>
    <xf numFmtId="0" fontId="2" fillId="0" borderId="9" xfId="0" applyNumberFormat="1" applyFont="1" applyFill="1" applyBorder="1" applyProtection="1"/>
    <xf numFmtId="0" fontId="0" fillId="0" borderId="10" xfId="0" applyFill="1" applyBorder="1" applyAlignment="1" applyProtection="1">
      <alignment horizontal="right"/>
    </xf>
    <xf numFmtId="0" fontId="2" fillId="0" borderId="18" xfId="0" applyFont="1" applyFill="1" applyBorder="1" applyAlignment="1" applyProtection="1">
      <alignment horizontal="right" wrapText="1"/>
    </xf>
    <xf numFmtId="0" fontId="2" fillId="0" borderId="12" xfId="0" applyFont="1" applyFill="1" applyBorder="1" applyAlignment="1" applyProtection="1">
      <alignment horizontal="right" wrapText="1"/>
    </xf>
    <xf numFmtId="10" fontId="0" fillId="0" borderId="3" xfId="1" applyNumberFormat="1" applyFont="1" applyFill="1" applyBorder="1" applyAlignment="1" applyProtection="1">
      <alignment horizontal="right"/>
    </xf>
    <xf numFmtId="10" fontId="0" fillId="0" borderId="1" xfId="1" applyNumberFormat="1" applyFont="1" applyFill="1" applyBorder="1" applyAlignment="1" applyProtection="1">
      <alignment horizontal="right"/>
    </xf>
    <xf numFmtId="10" fontId="2" fillId="0" borderId="3" xfId="1" applyNumberFormat="1" applyFont="1" applyFill="1" applyBorder="1" applyAlignment="1" applyProtection="1">
      <alignment horizontal="right"/>
    </xf>
    <xf numFmtId="3" fontId="0" fillId="0" borderId="0" xfId="0" applyNumberFormat="1" applyFill="1" applyAlignment="1" applyProtection="1">
      <alignment horizontal="right"/>
    </xf>
    <xf numFmtId="0" fontId="0" fillId="0" borderId="0" xfId="0" applyFill="1" applyAlignment="1" applyProtection="1">
      <alignment horizontal="right"/>
    </xf>
    <xf numFmtId="10" fontId="0" fillId="2" borderId="3" xfId="1" applyNumberFormat="1" applyFont="1" applyFill="1" applyBorder="1" applyAlignment="1" applyProtection="1">
      <alignment horizontal="right"/>
    </xf>
    <xf numFmtId="10" fontId="0" fillId="2" borderId="1" xfId="1" applyNumberFormat="1" applyFont="1" applyFill="1" applyBorder="1" applyAlignment="1" applyProtection="1">
      <alignment horizontal="right"/>
    </xf>
    <xf numFmtId="10" fontId="2" fillId="2" borderId="3" xfId="1" applyNumberFormat="1" applyFont="1" applyFill="1" applyBorder="1" applyAlignment="1" applyProtection="1">
      <alignment horizontal="right"/>
    </xf>
    <xf numFmtId="0" fontId="4" fillId="0" borderId="1" xfId="0" applyFont="1" applyFill="1" applyBorder="1" applyProtection="1"/>
    <xf numFmtId="10" fontId="0" fillId="0" borderId="1" xfId="1" applyNumberFormat="1" applyFont="1" applyFill="1" applyBorder="1" applyProtection="1"/>
    <xf numFmtId="164" fontId="4" fillId="2" borderId="1" xfId="1" applyNumberFormat="1" applyFont="1" applyFill="1" applyBorder="1" applyProtection="1"/>
    <xf numFmtId="10" fontId="0" fillId="2" borderId="1" xfId="1" applyNumberFormat="1" applyFont="1" applyFill="1" applyBorder="1" applyProtection="1"/>
    <xf numFmtId="164" fontId="4" fillId="0" borderId="1" xfId="1" applyNumberFormat="1" applyFont="1" applyFill="1" applyBorder="1" applyProtection="1"/>
    <xf numFmtId="164" fontId="4" fillId="0" borderId="5" xfId="1" applyNumberFormat="1" applyFont="1" applyFill="1" applyBorder="1" applyProtection="1"/>
    <xf numFmtId="0" fontId="0" fillId="0" borderId="20" xfId="0" applyFill="1" applyBorder="1" applyProtection="1"/>
    <xf numFmtId="10" fontId="0" fillId="0" borderId="4" xfId="1" applyNumberFormat="1" applyFont="1" applyFill="1" applyBorder="1" applyAlignment="1" applyProtection="1">
      <alignment horizontal="right"/>
    </xf>
    <xf numFmtId="10" fontId="0" fillId="0" borderId="6" xfId="1" applyNumberFormat="1" applyFont="1" applyFill="1" applyBorder="1" applyAlignment="1" applyProtection="1">
      <alignment horizontal="right"/>
    </xf>
    <xf numFmtId="3" fontId="0" fillId="0" borderId="6" xfId="0" applyNumberFormat="1" applyFill="1" applyBorder="1" applyAlignment="1" applyProtection="1">
      <alignment horizontal="right"/>
    </xf>
    <xf numFmtId="0" fontId="5" fillId="0" borderId="8" xfId="0" applyFont="1" applyFill="1" applyBorder="1" applyProtection="1"/>
    <xf numFmtId="164" fontId="5" fillId="0" borderId="8" xfId="1" applyNumberFormat="1" applyFont="1" applyFill="1" applyBorder="1" applyProtection="1"/>
    <xf numFmtId="10" fontId="2" fillId="0" borderId="8" xfId="1" applyNumberFormat="1" applyFont="1" applyFill="1" applyBorder="1" applyProtection="1"/>
    <xf numFmtId="164" fontId="5" fillId="2" borderId="8" xfId="1" applyNumberFormat="1" applyFont="1" applyFill="1" applyBorder="1" applyProtection="1"/>
    <xf numFmtId="10" fontId="2" fillId="2" borderId="8" xfId="1" applyNumberFormat="1" applyFont="1" applyFill="1" applyBorder="1" applyProtection="1"/>
    <xf numFmtId="10" fontId="2" fillId="0" borderId="9" xfId="1" applyNumberFormat="1" applyFont="1" applyFill="1" applyBorder="1" applyAlignment="1" applyProtection="1">
      <alignment horizontal="right"/>
    </xf>
    <xf numFmtId="164" fontId="5" fillId="0" borderId="7" xfId="1" applyNumberFormat="1" applyFont="1" applyFill="1" applyBorder="1" applyProtection="1"/>
    <xf numFmtId="3" fontId="0" fillId="0" borderId="2" xfId="0" applyNumberFormat="1" applyFill="1" applyBorder="1" applyAlignment="1" applyProtection="1">
      <alignment horizontal="right"/>
    </xf>
    <xf numFmtId="10" fontId="0" fillId="2" borderId="4" xfId="1" applyNumberFormat="1" applyFont="1" applyFill="1" applyBorder="1" applyAlignment="1" applyProtection="1">
      <alignment horizontal="right"/>
    </xf>
    <xf numFmtId="10" fontId="0" fillId="2" borderId="6" xfId="1" applyNumberFormat="1" applyFont="1" applyFill="1" applyBorder="1" applyProtection="1"/>
    <xf numFmtId="3" fontId="0" fillId="0" borderId="5" xfId="0" applyNumberFormat="1" applyFill="1" applyBorder="1" applyAlignment="1" applyProtection="1">
      <alignment horizontal="right"/>
    </xf>
    <xf numFmtId="10" fontId="0" fillId="2" borderId="6" xfId="1" applyNumberFormat="1" applyFont="1" applyFill="1" applyBorder="1" applyAlignment="1" applyProtection="1">
      <alignment horizontal="right"/>
    </xf>
    <xf numFmtId="3" fontId="0" fillId="2" borderId="6" xfId="0" applyNumberFormat="1" applyFill="1" applyBorder="1" applyAlignment="1" applyProtection="1">
      <alignment horizontal="right"/>
    </xf>
    <xf numFmtId="10" fontId="2" fillId="2" borderId="9" xfId="1" applyNumberFormat="1" applyFont="1" applyFill="1" applyBorder="1" applyProtection="1"/>
    <xf numFmtId="0" fontId="0" fillId="0" borderId="21" xfId="0" applyFill="1" applyBorder="1" applyProtection="1"/>
    <xf numFmtId="0" fontId="5" fillId="0" borderId="10" xfId="0" applyFont="1" applyFill="1" applyBorder="1" applyProtection="1"/>
    <xf numFmtId="0" fontId="2" fillId="0" borderId="22" xfId="0" applyNumberFormat="1" applyFont="1" applyFill="1" applyBorder="1" applyProtection="1"/>
    <xf numFmtId="164" fontId="5" fillId="0" borderId="21" xfId="1" applyNumberFormat="1" applyFont="1" applyFill="1" applyBorder="1" applyProtection="1"/>
    <xf numFmtId="10" fontId="2" fillId="0" borderId="10" xfId="1" applyNumberFormat="1" applyFont="1" applyFill="1" applyBorder="1" applyProtection="1"/>
    <xf numFmtId="164" fontId="5" fillId="2" borderId="10" xfId="1" applyNumberFormat="1" applyFont="1" applyFill="1" applyBorder="1" applyProtection="1"/>
    <xf numFmtId="10" fontId="2" fillId="2" borderId="10" xfId="1" applyNumberFormat="1" applyFont="1" applyFill="1" applyBorder="1" applyProtection="1"/>
    <xf numFmtId="164" fontId="5" fillId="0" borderId="10" xfId="1" applyNumberFormat="1" applyFont="1" applyFill="1" applyBorder="1" applyProtection="1"/>
    <xf numFmtId="10" fontId="2" fillId="2" borderId="22" xfId="1" applyNumberFormat="1" applyFont="1" applyFill="1" applyBorder="1" applyProtection="1"/>
    <xf numFmtId="10" fontId="2" fillId="0" borderId="22" xfId="1" applyNumberFormat="1" applyFont="1" applyFill="1" applyBorder="1" applyAlignment="1" applyProtection="1">
      <alignment horizontal="right"/>
    </xf>
    <xf numFmtId="3" fontId="2" fillId="0" borderId="2" xfId="0" applyNumberFormat="1" applyFont="1" applyFill="1" applyBorder="1" applyAlignment="1" applyProtection="1">
      <alignment horizontal="right"/>
    </xf>
    <xf numFmtId="10" fontId="2" fillId="2" borderId="4" xfId="1" applyNumberFormat="1" applyFont="1" applyFill="1" applyBorder="1" applyAlignment="1" applyProtection="1">
      <alignment horizontal="right"/>
    </xf>
    <xf numFmtId="10" fontId="2" fillId="0" borderId="4" xfId="1" applyNumberFormat="1" applyFont="1" applyFill="1" applyBorder="1" applyAlignment="1" applyProtection="1">
      <alignment horizontal="right"/>
    </xf>
    <xf numFmtId="0" fontId="0" fillId="0" borderId="23" xfId="0" applyFill="1" applyBorder="1" applyProtection="1"/>
    <xf numFmtId="0" fontId="2" fillId="0" borderId="20" xfId="0" applyFont="1" applyFill="1" applyBorder="1" applyProtection="1"/>
    <xf numFmtId="0" fontId="2" fillId="0" borderId="24" xfId="0" applyNumberFormat="1" applyFont="1" applyFill="1" applyBorder="1" applyProtection="1"/>
    <xf numFmtId="3" fontId="2" fillId="0" borderId="23" xfId="0" applyNumberFormat="1" applyFont="1" applyFill="1" applyBorder="1" applyAlignment="1" applyProtection="1">
      <alignment horizontal="right"/>
    </xf>
    <xf numFmtId="10" fontId="2" fillId="0" borderId="20" xfId="1" applyNumberFormat="1" applyFont="1" applyFill="1" applyBorder="1" applyAlignment="1" applyProtection="1">
      <alignment horizontal="right"/>
    </xf>
    <xf numFmtId="3" fontId="2" fillId="2" borderId="20" xfId="0" applyNumberFormat="1" applyFont="1" applyFill="1" applyBorder="1" applyProtection="1"/>
    <xf numFmtId="10" fontId="2" fillId="2" borderId="20" xfId="1" applyNumberFormat="1" applyFont="1" applyFill="1" applyBorder="1" applyAlignment="1" applyProtection="1">
      <alignment horizontal="right"/>
    </xf>
    <xf numFmtId="3" fontId="2" fillId="0" borderId="20" xfId="0" applyNumberFormat="1" applyFont="1" applyFill="1" applyBorder="1" applyProtection="1"/>
    <xf numFmtId="10" fontId="2" fillId="2" borderId="24" xfId="1" applyNumberFormat="1" applyFont="1" applyFill="1" applyBorder="1" applyAlignment="1" applyProtection="1">
      <alignment horizontal="right"/>
    </xf>
    <xf numFmtId="3" fontId="2" fillId="0" borderId="23" xfId="0" applyNumberFormat="1" applyFont="1" applyFill="1" applyBorder="1" applyProtection="1"/>
    <xf numFmtId="10" fontId="2" fillId="0" borderId="24" xfId="1" applyNumberFormat="1" applyFont="1" applyFill="1" applyBorder="1" applyAlignment="1" applyProtection="1">
      <alignment horizontal="right"/>
    </xf>
    <xf numFmtId="3" fontId="0" fillId="2" borderId="4" xfId="0" applyNumberFormat="1" applyFill="1" applyBorder="1" applyAlignment="1" applyProtection="1">
      <alignment horizontal="right"/>
    </xf>
    <xf numFmtId="3" fontId="0" fillId="0" borderId="4" xfId="0" applyNumberFormat="1" applyFill="1" applyBorder="1" applyAlignment="1" applyProtection="1">
      <alignment horizontal="right"/>
    </xf>
    <xf numFmtId="0" fontId="4" fillId="0" borderId="10" xfId="0" applyFont="1" applyFill="1" applyBorder="1" applyProtection="1"/>
    <xf numFmtId="0" fontId="0" fillId="0" borderId="22" xfId="0" applyNumberFormat="1" applyFont="1" applyFill="1" applyBorder="1" applyProtection="1"/>
    <xf numFmtId="164" fontId="4" fillId="0" borderId="21" xfId="1" applyNumberFormat="1" applyFont="1" applyFill="1" applyBorder="1" applyProtection="1"/>
    <xf numFmtId="10" fontId="0" fillId="0" borderId="10" xfId="1" applyNumberFormat="1" applyFont="1" applyFill="1" applyBorder="1" applyProtection="1"/>
    <xf numFmtId="164" fontId="4" fillId="2" borderId="10" xfId="1" applyNumberFormat="1" applyFont="1" applyFill="1" applyBorder="1" applyProtection="1"/>
    <xf numFmtId="10" fontId="0" fillId="2" borderId="10" xfId="1" applyNumberFormat="1" applyFont="1" applyFill="1" applyBorder="1" applyProtection="1"/>
    <xf numFmtId="164" fontId="4" fillId="0" borderId="10" xfId="1" applyNumberFormat="1" applyFont="1" applyFill="1" applyBorder="1" applyProtection="1"/>
    <xf numFmtId="10" fontId="0" fillId="2" borderId="22" xfId="1" applyNumberFormat="1" applyFont="1" applyFill="1" applyBorder="1" applyProtection="1"/>
    <xf numFmtId="10" fontId="0" fillId="0" borderId="22" xfId="1" applyNumberFormat="1" applyFont="1" applyFill="1" applyBorder="1" applyAlignment="1" applyProtection="1">
      <alignment horizontal="right"/>
    </xf>
    <xf numFmtId="3" fontId="2" fillId="0" borderId="3" xfId="0" applyNumberFormat="1" applyFont="1" applyFill="1" applyBorder="1" applyAlignment="1" applyProtection="1">
      <alignment horizontal="right"/>
    </xf>
    <xf numFmtId="0" fontId="2" fillId="0" borderId="15" xfId="0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"/>
    </xf>
    <xf numFmtId="0" fontId="0" fillId="0" borderId="15" xfId="0" applyFill="1" applyBorder="1" applyAlignment="1" applyProtection="1">
      <alignment horizontal="center"/>
    </xf>
    <xf numFmtId="0" fontId="0" fillId="0" borderId="16" xfId="0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2" max="2" width="40.7109375" customWidth="1"/>
    <col min="3" max="3" width="10.7109375" customWidth="1"/>
    <col min="4" max="5" width="10.7109375" style="42" customWidth="1"/>
    <col min="6" max="19" width="10.7109375" customWidth="1"/>
    <col min="20" max="21" width="12.7109375" customWidth="1"/>
  </cols>
  <sheetData>
    <row r="1" spans="1:21" ht="19.5" thickBot="1" x14ac:dyDescent="0.35">
      <c r="A1" s="4"/>
      <c r="B1" s="5" t="s">
        <v>56</v>
      </c>
      <c r="C1" s="4"/>
      <c r="D1" s="35"/>
      <c r="E1" s="35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15.75" thickBot="1" x14ac:dyDescent="0.3">
      <c r="A2" s="11"/>
      <c r="B2" s="11"/>
      <c r="C2" s="16"/>
      <c r="D2" s="106" t="s">
        <v>27</v>
      </c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8"/>
      <c r="U2" s="109"/>
    </row>
    <row r="3" spans="1:21" ht="30.75" thickBot="1" x14ac:dyDescent="0.3">
      <c r="A3" s="12" t="s">
        <v>36</v>
      </c>
      <c r="B3" s="13" t="s">
        <v>26</v>
      </c>
      <c r="C3" s="17" t="s">
        <v>25</v>
      </c>
      <c r="D3" s="36" t="s">
        <v>45</v>
      </c>
      <c r="E3" s="37" t="s">
        <v>28</v>
      </c>
      <c r="F3" s="23" t="s">
        <v>46</v>
      </c>
      <c r="G3" s="23" t="s">
        <v>29</v>
      </c>
      <c r="H3" s="14" t="s">
        <v>47</v>
      </c>
      <c r="I3" s="14" t="s">
        <v>30</v>
      </c>
      <c r="J3" s="23" t="s">
        <v>48</v>
      </c>
      <c r="K3" s="23" t="s">
        <v>31</v>
      </c>
      <c r="L3" s="14" t="s">
        <v>49</v>
      </c>
      <c r="M3" s="14" t="s">
        <v>49</v>
      </c>
      <c r="N3" s="23" t="s">
        <v>50</v>
      </c>
      <c r="O3" s="23" t="s">
        <v>32</v>
      </c>
      <c r="P3" s="14" t="s">
        <v>51</v>
      </c>
      <c r="Q3" s="14" t="s">
        <v>33</v>
      </c>
      <c r="R3" s="23" t="s">
        <v>52</v>
      </c>
      <c r="S3" s="26" t="s">
        <v>34</v>
      </c>
      <c r="T3" s="19" t="s">
        <v>53</v>
      </c>
      <c r="U3" s="15" t="s">
        <v>35</v>
      </c>
    </row>
    <row r="4" spans="1:21" x14ac:dyDescent="0.25">
      <c r="A4" s="8">
        <v>1</v>
      </c>
      <c r="B4" s="18" t="s">
        <v>0</v>
      </c>
      <c r="C4" s="31">
        <v>2017</v>
      </c>
      <c r="D4" s="63">
        <v>12815</v>
      </c>
      <c r="E4" s="38">
        <f>D4/D$38</f>
        <v>0.15221703547969451</v>
      </c>
      <c r="F4" s="24">
        <v>79536</v>
      </c>
      <c r="G4" s="43">
        <f>F4/F$38</f>
        <v>0.4662270289281632</v>
      </c>
      <c r="H4" s="22">
        <v>73187</v>
      </c>
      <c r="I4" s="38">
        <f>H4/H$38</f>
        <v>0.48559220260488201</v>
      </c>
      <c r="J4" s="24">
        <v>63838</v>
      </c>
      <c r="K4" s="43">
        <f>J4/J$38</f>
        <v>0.56181574963917347</v>
      </c>
      <c r="L4" s="22">
        <v>32791</v>
      </c>
      <c r="M4" s="38">
        <f>L4/L$38</f>
        <v>0.32166960957425939</v>
      </c>
      <c r="N4" s="24">
        <v>41439</v>
      </c>
      <c r="O4" s="43">
        <f>N4/N$38</f>
        <v>0.6308458165875046</v>
      </c>
      <c r="P4" s="22">
        <v>37806</v>
      </c>
      <c r="Q4" s="38">
        <f>P4/P$38</f>
        <v>0.68272686230248303</v>
      </c>
      <c r="R4" s="24">
        <v>10867</v>
      </c>
      <c r="S4" s="64">
        <f>R4/R$38</f>
        <v>0.47587143107374319</v>
      </c>
      <c r="T4" s="20">
        <f>SUM(D4,F4,H4,J4,L4,N4,P4,R4)</f>
        <v>352279</v>
      </c>
      <c r="U4" s="53">
        <f>T4/T$38</f>
        <v>0.46051468819610752</v>
      </c>
    </row>
    <row r="5" spans="1:21" x14ac:dyDescent="0.25">
      <c r="A5" s="9">
        <v>2</v>
      </c>
      <c r="B5" s="46" t="s">
        <v>55</v>
      </c>
      <c r="C5" s="32"/>
      <c r="D5" s="51">
        <f>D4/$T4</f>
        <v>3.637741676341763E-2</v>
      </c>
      <c r="E5" s="47"/>
      <c r="F5" s="48">
        <f>F4/$T4</f>
        <v>0.22577559264106006</v>
      </c>
      <c r="G5" s="49"/>
      <c r="H5" s="50">
        <f>H4/$T4</f>
        <v>0.20775294581851317</v>
      </c>
      <c r="I5" s="47"/>
      <c r="J5" s="48">
        <f>J4/$T4</f>
        <v>0.1812143216030476</v>
      </c>
      <c r="K5" s="49"/>
      <c r="L5" s="50">
        <f>L4/$T4</f>
        <v>9.3082471563732158E-2</v>
      </c>
      <c r="M5" s="47"/>
      <c r="N5" s="48">
        <f>N4/$T4</f>
        <v>0.11763119572838573</v>
      </c>
      <c r="O5" s="49"/>
      <c r="P5" s="50">
        <f>P4/$T4</f>
        <v>0.10731834710556122</v>
      </c>
      <c r="Q5" s="47"/>
      <c r="R5" s="48">
        <f>R4/$T4</f>
        <v>3.0847708776282436E-2</v>
      </c>
      <c r="S5" s="65"/>
      <c r="T5" s="51">
        <f>SUM(D5,F5,H5,J5,L5,N5,P5,R5)</f>
        <v>1</v>
      </c>
      <c r="U5" s="54"/>
    </row>
    <row r="6" spans="1:21" x14ac:dyDescent="0.25">
      <c r="A6" s="9">
        <v>3</v>
      </c>
      <c r="B6" s="6" t="s">
        <v>1</v>
      </c>
      <c r="C6" s="32">
        <v>2017</v>
      </c>
      <c r="D6" s="66">
        <v>51984</v>
      </c>
      <c r="E6" s="39">
        <f>D6/D$38</f>
        <v>0.61746784021665535</v>
      </c>
      <c r="F6" s="25">
        <v>57832</v>
      </c>
      <c r="G6" s="44">
        <f>F6/F$38</f>
        <v>0.33900172924177147</v>
      </c>
      <c r="H6" s="7">
        <v>73594</v>
      </c>
      <c r="I6" s="39">
        <f>H6/H$38</f>
        <v>0.48829262790527944</v>
      </c>
      <c r="J6" s="25">
        <v>45723</v>
      </c>
      <c r="K6" s="44">
        <f>J6/J$38</f>
        <v>0.40239201605238145</v>
      </c>
      <c r="L6" s="7">
        <v>42154</v>
      </c>
      <c r="M6" s="39">
        <f>L6/L$38</f>
        <v>0.41351775554247594</v>
      </c>
      <c r="N6" s="25">
        <v>17363</v>
      </c>
      <c r="O6" s="44">
        <f>N6/N$38</f>
        <v>0.26432529533552551</v>
      </c>
      <c r="P6" s="7">
        <v>12679</v>
      </c>
      <c r="Q6" s="39">
        <f>P6/P$38</f>
        <v>0.22896613995485326</v>
      </c>
      <c r="R6" s="25">
        <v>8440</v>
      </c>
      <c r="S6" s="67">
        <f>R6/R$38</f>
        <v>0.36959187248204589</v>
      </c>
      <c r="T6" s="21">
        <f t="shared" ref="T6:T18" si="0">SUM(D6,F6,H6,J6,L6,N6,P6,R6)</f>
        <v>309769</v>
      </c>
      <c r="U6" s="54">
        <f>T6/T$38</f>
        <v>0.40494373620857343</v>
      </c>
    </row>
    <row r="7" spans="1:21" x14ac:dyDescent="0.25">
      <c r="A7" s="9">
        <v>4</v>
      </c>
      <c r="B7" s="46" t="s">
        <v>55</v>
      </c>
      <c r="C7" s="32"/>
      <c r="D7" s="51">
        <f>D6/$T6</f>
        <v>0.16781537209985506</v>
      </c>
      <c r="E7" s="47"/>
      <c r="F7" s="48">
        <f>F6/$T6</f>
        <v>0.18669395581869069</v>
      </c>
      <c r="G7" s="49"/>
      <c r="H7" s="50">
        <f>H6/$T6</f>
        <v>0.23757703320861676</v>
      </c>
      <c r="I7" s="47"/>
      <c r="J7" s="48">
        <f>J6/$T6</f>
        <v>0.1476035368290565</v>
      </c>
      <c r="K7" s="49"/>
      <c r="L7" s="50">
        <f>L6/$T6</f>
        <v>0.13608204823594355</v>
      </c>
      <c r="M7" s="47"/>
      <c r="N7" s="48">
        <f>N6/$T6</f>
        <v>5.6051444786276224E-2</v>
      </c>
      <c r="O7" s="49"/>
      <c r="P7" s="50">
        <f>P6/$T6</f>
        <v>4.0930499824062445E-2</v>
      </c>
      <c r="Q7" s="47"/>
      <c r="R7" s="48">
        <f>R6/$T6</f>
        <v>2.7246109197498782E-2</v>
      </c>
      <c r="S7" s="65"/>
      <c r="T7" s="51">
        <f>SUM(D7,F7,H7,J7,L7,N7,P7,R7)</f>
        <v>1</v>
      </c>
      <c r="U7" s="54"/>
    </row>
    <row r="8" spans="1:21" x14ac:dyDescent="0.25">
      <c r="A8" s="9">
        <v>5</v>
      </c>
      <c r="B8" s="6" t="s">
        <v>40</v>
      </c>
      <c r="C8" s="32">
        <v>2017</v>
      </c>
      <c r="D8" s="66">
        <v>158</v>
      </c>
      <c r="E8" s="7">
        <f>D8/D$38</f>
        <v>1.876729739039542E-3</v>
      </c>
      <c r="F8" s="25">
        <v>43</v>
      </c>
      <c r="G8" s="25">
        <f>F8/F$38</f>
        <v>2.5205897007532458E-4</v>
      </c>
      <c r="H8" s="7">
        <v>29</v>
      </c>
      <c r="I8" s="7">
        <f>H8/H$38</f>
        <v>1.9241359634281468E-4</v>
      </c>
      <c r="J8" s="25">
        <v>62</v>
      </c>
      <c r="K8" s="25">
        <f>J8/J$38</f>
        <v>5.4564015911571096E-4</v>
      </c>
      <c r="L8" s="7">
        <v>81</v>
      </c>
      <c r="M8" s="7">
        <f>L8/L$38</f>
        <v>7.9458505002942905E-4</v>
      </c>
      <c r="N8" s="25" t="s">
        <v>24</v>
      </c>
      <c r="O8" s="25" t="s">
        <v>24</v>
      </c>
      <c r="P8" s="7">
        <v>83</v>
      </c>
      <c r="Q8" s="7">
        <f>P8/P$38</f>
        <v>1.4988713318284425E-3</v>
      </c>
      <c r="R8" s="25" t="s">
        <v>24</v>
      </c>
      <c r="S8" s="68" t="s">
        <v>24</v>
      </c>
      <c r="T8" s="21">
        <f t="shared" si="0"/>
        <v>456</v>
      </c>
      <c r="U8" s="55">
        <f>T8/T$38</f>
        <v>5.9610336641532718E-4</v>
      </c>
    </row>
    <row r="9" spans="1:21" x14ac:dyDescent="0.25">
      <c r="A9" s="9">
        <v>6</v>
      </c>
      <c r="B9" s="46" t="s">
        <v>55</v>
      </c>
      <c r="C9" s="32"/>
      <c r="D9" s="51">
        <f>D8/$T8</f>
        <v>0.34649122807017546</v>
      </c>
      <c r="E9" s="47"/>
      <c r="F9" s="48">
        <f>F8/$T8</f>
        <v>9.4298245614035089E-2</v>
      </c>
      <c r="G9" s="49"/>
      <c r="H9" s="50">
        <f>H8/$T8</f>
        <v>6.3596491228070179E-2</v>
      </c>
      <c r="I9" s="47"/>
      <c r="J9" s="48">
        <f>J8/$T8</f>
        <v>0.13596491228070176</v>
      </c>
      <c r="K9" s="49"/>
      <c r="L9" s="50">
        <f>L8/$T8</f>
        <v>0.17763157894736842</v>
      </c>
      <c r="M9" s="47"/>
      <c r="N9" s="25" t="s">
        <v>24</v>
      </c>
      <c r="O9" s="49"/>
      <c r="P9" s="50">
        <f>P8/$T8</f>
        <v>0.18201754385964913</v>
      </c>
      <c r="Q9" s="47"/>
      <c r="R9" s="25" t="s">
        <v>24</v>
      </c>
      <c r="S9" s="65"/>
      <c r="T9" s="51">
        <f>SUM(D9,F9,H9,J9,L9,N9,P9,R9)</f>
        <v>1</v>
      </c>
      <c r="U9" s="55"/>
    </row>
    <row r="10" spans="1:21" x14ac:dyDescent="0.25">
      <c r="A10" s="9">
        <v>7</v>
      </c>
      <c r="B10" s="6" t="s">
        <v>2</v>
      </c>
      <c r="C10" s="32">
        <v>2017</v>
      </c>
      <c r="D10" s="66">
        <v>892</v>
      </c>
      <c r="E10" s="39">
        <f>D10/D$38</f>
        <v>1.0595208400147287E-2</v>
      </c>
      <c r="F10" s="25">
        <v>663</v>
      </c>
      <c r="G10" s="44">
        <f>F10/F$38</f>
        <v>3.8863976083707025E-3</v>
      </c>
      <c r="H10" s="7">
        <v>578</v>
      </c>
      <c r="I10" s="39">
        <f>H10/H$38</f>
        <v>3.8350020236602375E-3</v>
      </c>
      <c r="J10" s="25">
        <v>794</v>
      </c>
      <c r="K10" s="44">
        <f>J10/J$38</f>
        <v>6.9877142957721688E-3</v>
      </c>
      <c r="L10" s="7">
        <v>1754</v>
      </c>
      <c r="M10" s="39">
        <f>L10/L$38</f>
        <v>1.7206199725328625E-2</v>
      </c>
      <c r="N10" s="25" t="s">
        <v>24</v>
      </c>
      <c r="O10" s="25" t="s">
        <v>24</v>
      </c>
      <c r="P10" s="7">
        <v>1263</v>
      </c>
      <c r="Q10" s="39">
        <f>P10/P$38</f>
        <v>2.2808126410835215E-2</v>
      </c>
      <c r="R10" s="25">
        <v>571</v>
      </c>
      <c r="S10" s="67">
        <f>R10/R$38</f>
        <v>2.5004379050621826E-2</v>
      </c>
      <c r="T10" s="21">
        <f t="shared" si="0"/>
        <v>6515</v>
      </c>
      <c r="U10" s="54">
        <f>T10/T$38</f>
        <v>8.5166961232365276E-3</v>
      </c>
    </row>
    <row r="11" spans="1:21" x14ac:dyDescent="0.25">
      <c r="A11" s="9">
        <v>8</v>
      </c>
      <c r="B11" s="46" t="s">
        <v>55</v>
      </c>
      <c r="C11" s="32"/>
      <c r="D11" s="51">
        <f>D10/$T10</f>
        <v>0.13691481197237146</v>
      </c>
      <c r="E11" s="47"/>
      <c r="F11" s="48">
        <f>F10/$T10</f>
        <v>0.10176515732924021</v>
      </c>
      <c r="G11" s="49"/>
      <c r="H11" s="50">
        <f>H10/$T10</f>
        <v>8.8718342287029933E-2</v>
      </c>
      <c r="I11" s="47"/>
      <c r="J11" s="48">
        <f>J10/$T10</f>
        <v>0.12187260168841135</v>
      </c>
      <c r="K11" s="49"/>
      <c r="L11" s="50">
        <f>L10/$T10</f>
        <v>0.26922486569455106</v>
      </c>
      <c r="M11" s="47"/>
      <c r="N11" s="25" t="s">
        <v>24</v>
      </c>
      <c r="O11" s="49"/>
      <c r="P11" s="50">
        <f>P10/$T10</f>
        <v>0.19386032233307751</v>
      </c>
      <c r="Q11" s="47"/>
      <c r="R11" s="48">
        <f>R10/$T10</f>
        <v>8.7643898695318495E-2</v>
      </c>
      <c r="S11" s="65"/>
      <c r="T11" s="51">
        <f>SUM(D11,F11,H11,J11,L11,N11,P11,R11)</f>
        <v>1</v>
      </c>
      <c r="U11" s="54"/>
    </row>
    <row r="12" spans="1:21" x14ac:dyDescent="0.25">
      <c r="A12" s="9">
        <v>9</v>
      </c>
      <c r="B12" s="6" t="s">
        <v>3</v>
      </c>
      <c r="C12" s="32">
        <v>2017</v>
      </c>
      <c r="D12" s="66">
        <v>354</v>
      </c>
      <c r="E12" s="39">
        <f>D12/D$38</f>
        <v>4.2048248583544164E-3</v>
      </c>
      <c r="F12" s="25">
        <v>550</v>
      </c>
      <c r="G12" s="44">
        <f>F12/F$38</f>
        <v>3.2240100823588032E-3</v>
      </c>
      <c r="H12" s="7">
        <v>125</v>
      </c>
      <c r="I12" s="39">
        <f>H12/H$38</f>
        <v>8.2936894975351155E-4</v>
      </c>
      <c r="J12" s="25">
        <v>85</v>
      </c>
      <c r="K12" s="44">
        <f>J12/J$38</f>
        <v>7.4805505685218428E-4</v>
      </c>
      <c r="L12" s="7">
        <v>242</v>
      </c>
      <c r="M12" s="39">
        <f>L12/L$38</f>
        <v>2.3739454581126153E-3</v>
      </c>
      <c r="N12" s="25">
        <v>75</v>
      </c>
      <c r="O12" s="44">
        <f>N12/N$38</f>
        <v>1.1417610522469859E-3</v>
      </c>
      <c r="P12" s="7">
        <v>89</v>
      </c>
      <c r="Q12" s="39">
        <f>P12/P$38</f>
        <v>1.6072234762979684E-3</v>
      </c>
      <c r="R12" s="25">
        <v>38</v>
      </c>
      <c r="S12" s="67">
        <f>R12/R$38</f>
        <v>1.6640392362935715E-3</v>
      </c>
      <c r="T12" s="21">
        <f t="shared" si="0"/>
        <v>1558</v>
      </c>
      <c r="U12" s="54">
        <f>T12/T$38</f>
        <v>2.0366865019190343E-3</v>
      </c>
    </row>
    <row r="13" spans="1:21" ht="15.75" thickBot="1" x14ac:dyDescent="0.3">
      <c r="A13" s="70">
        <v>10</v>
      </c>
      <c r="B13" s="96" t="s">
        <v>55</v>
      </c>
      <c r="C13" s="97"/>
      <c r="D13" s="98">
        <f>D12/$T12</f>
        <v>0.22721437740693196</v>
      </c>
      <c r="E13" s="99"/>
      <c r="F13" s="100">
        <f>F12/$T12</f>
        <v>0.35301668806161746</v>
      </c>
      <c r="G13" s="101"/>
      <c r="H13" s="102">
        <f>H12/$T12</f>
        <v>8.0231065468549426E-2</v>
      </c>
      <c r="I13" s="99"/>
      <c r="J13" s="100">
        <f>J12/$T12</f>
        <v>5.4557124518613609E-2</v>
      </c>
      <c r="K13" s="101"/>
      <c r="L13" s="102">
        <f>L12/$T12</f>
        <v>0.15532734274711169</v>
      </c>
      <c r="M13" s="99"/>
      <c r="N13" s="100">
        <f>N12/$T12</f>
        <v>4.8138639281129651E-2</v>
      </c>
      <c r="O13" s="101"/>
      <c r="P13" s="102">
        <f>P12/$T12</f>
        <v>5.7124518613607192E-2</v>
      </c>
      <c r="Q13" s="99"/>
      <c r="R13" s="100">
        <f>R12/$T12</f>
        <v>2.4390243902439025E-2</v>
      </c>
      <c r="S13" s="103"/>
      <c r="T13" s="98">
        <f>SUM(D13,F13,H13,J13,L13,N13,P13,R13)</f>
        <v>1</v>
      </c>
      <c r="U13" s="104"/>
    </row>
    <row r="14" spans="1:21" x14ac:dyDescent="0.25">
      <c r="A14" s="8">
        <v>11</v>
      </c>
      <c r="B14" s="27" t="s">
        <v>4</v>
      </c>
      <c r="C14" s="33">
        <v>2017</v>
      </c>
      <c r="D14" s="80">
        <f t="shared" ref="D14:S14" si="1">SUM(D4,D6,D8,D10,D12)</f>
        <v>66203</v>
      </c>
      <c r="E14" s="40">
        <f t="shared" si="1"/>
        <v>0.78636163869389109</v>
      </c>
      <c r="F14" s="28">
        <f t="shared" si="1"/>
        <v>138624</v>
      </c>
      <c r="G14" s="45">
        <f t="shared" si="1"/>
        <v>0.81259122483073953</v>
      </c>
      <c r="H14" s="29">
        <f t="shared" si="1"/>
        <v>147513</v>
      </c>
      <c r="I14" s="40">
        <f t="shared" si="1"/>
        <v>0.97874161507991808</v>
      </c>
      <c r="J14" s="28">
        <f t="shared" si="1"/>
        <v>110502</v>
      </c>
      <c r="K14" s="45">
        <f t="shared" si="1"/>
        <v>0.97248917520329492</v>
      </c>
      <c r="L14" s="29">
        <f t="shared" si="1"/>
        <v>77022</v>
      </c>
      <c r="M14" s="40">
        <f t="shared" si="1"/>
        <v>0.75556209535020602</v>
      </c>
      <c r="N14" s="28">
        <f t="shared" si="1"/>
        <v>58877</v>
      </c>
      <c r="O14" s="45">
        <f t="shared" si="1"/>
        <v>0.89631287297527706</v>
      </c>
      <c r="P14" s="29">
        <f t="shared" si="1"/>
        <v>51920</v>
      </c>
      <c r="Q14" s="40">
        <f t="shared" si="1"/>
        <v>0.93760722347629788</v>
      </c>
      <c r="R14" s="28">
        <f t="shared" si="1"/>
        <v>19916</v>
      </c>
      <c r="S14" s="81">
        <f t="shared" si="1"/>
        <v>0.87213172184270438</v>
      </c>
      <c r="T14" s="30">
        <f t="shared" si="0"/>
        <v>670577</v>
      </c>
      <c r="U14" s="82">
        <f>SUM(U4,U6,U8,U10,U12)</f>
        <v>0.87660791039625197</v>
      </c>
    </row>
    <row r="15" spans="1:21" ht="15.75" thickBot="1" x14ac:dyDescent="0.3">
      <c r="A15" s="10">
        <v>12</v>
      </c>
      <c r="B15" s="56" t="s">
        <v>55</v>
      </c>
      <c r="C15" s="34"/>
      <c r="D15" s="62">
        <f>D14/$T14</f>
        <v>9.8725426013716547E-2</v>
      </c>
      <c r="E15" s="58"/>
      <c r="F15" s="59">
        <f>F14/$T14</f>
        <v>0.20672346352469589</v>
      </c>
      <c r="G15" s="60"/>
      <c r="H15" s="57">
        <f>H14/$T14</f>
        <v>0.21997921193241043</v>
      </c>
      <c r="I15" s="58"/>
      <c r="J15" s="59">
        <f>J14/$T14</f>
        <v>0.16478644510622942</v>
      </c>
      <c r="K15" s="60"/>
      <c r="L15" s="57">
        <f>L14/$T14</f>
        <v>0.11485929281797616</v>
      </c>
      <c r="M15" s="58"/>
      <c r="N15" s="59">
        <f>N14/$T14</f>
        <v>8.780050613128694E-2</v>
      </c>
      <c r="O15" s="60"/>
      <c r="P15" s="57">
        <f>P14/$T14</f>
        <v>7.7425858626227861E-2</v>
      </c>
      <c r="Q15" s="58"/>
      <c r="R15" s="59">
        <f>R14/$T14</f>
        <v>2.9699795847456741E-2</v>
      </c>
      <c r="S15" s="69"/>
      <c r="T15" s="62">
        <f>SUM(D15,F15,H15,J15,L15,N15,P15,R15)</f>
        <v>1</v>
      </c>
      <c r="U15" s="61"/>
    </row>
    <row r="16" spans="1:21" x14ac:dyDescent="0.25">
      <c r="A16" s="8">
        <v>13</v>
      </c>
      <c r="B16" s="18" t="s">
        <v>5</v>
      </c>
      <c r="C16" s="31">
        <v>2017</v>
      </c>
      <c r="D16" s="63" t="s">
        <v>24</v>
      </c>
      <c r="E16" s="22" t="s">
        <v>24</v>
      </c>
      <c r="F16" s="24" t="s">
        <v>24</v>
      </c>
      <c r="G16" s="24" t="s">
        <v>24</v>
      </c>
      <c r="H16" s="22" t="s">
        <v>24</v>
      </c>
      <c r="I16" s="22" t="s">
        <v>24</v>
      </c>
      <c r="J16" s="24" t="s">
        <v>24</v>
      </c>
      <c r="K16" s="24" t="s">
        <v>24</v>
      </c>
      <c r="L16" s="22" t="s">
        <v>24</v>
      </c>
      <c r="M16" s="22" t="s">
        <v>24</v>
      </c>
      <c r="N16" s="24" t="s">
        <v>24</v>
      </c>
      <c r="O16" s="24" t="s">
        <v>24</v>
      </c>
      <c r="P16" s="22" t="s">
        <v>24</v>
      </c>
      <c r="Q16" s="22" t="s">
        <v>24</v>
      </c>
      <c r="R16" s="24" t="s">
        <v>24</v>
      </c>
      <c r="S16" s="94" t="s">
        <v>24</v>
      </c>
      <c r="T16" s="20">
        <f t="shared" si="0"/>
        <v>0</v>
      </c>
      <c r="U16" s="95">
        <f>T16/T$38</f>
        <v>0</v>
      </c>
    </row>
    <row r="17" spans="1:21" x14ac:dyDescent="0.25">
      <c r="A17" s="9">
        <v>14</v>
      </c>
      <c r="B17" s="46" t="s">
        <v>55</v>
      </c>
      <c r="C17" s="32"/>
      <c r="D17" s="66" t="s">
        <v>24</v>
      </c>
      <c r="E17" s="47"/>
      <c r="F17" s="25" t="s">
        <v>24</v>
      </c>
      <c r="G17" s="49"/>
      <c r="H17" s="7" t="s">
        <v>24</v>
      </c>
      <c r="I17" s="47"/>
      <c r="J17" s="48" t="s">
        <v>24</v>
      </c>
      <c r="K17" s="49"/>
      <c r="L17" s="50" t="s">
        <v>24</v>
      </c>
      <c r="M17" s="47"/>
      <c r="N17" s="48" t="s">
        <v>24</v>
      </c>
      <c r="O17" s="49"/>
      <c r="P17" s="50" t="s">
        <v>24</v>
      </c>
      <c r="Q17" s="47"/>
      <c r="R17" s="48" t="s">
        <v>24</v>
      </c>
      <c r="S17" s="65"/>
      <c r="T17" s="51">
        <f>SUM(D17,F17,H17,J17,L17,N17,P17,R17)</f>
        <v>0</v>
      </c>
      <c r="U17" s="55"/>
    </row>
    <row r="18" spans="1:21" x14ac:dyDescent="0.25">
      <c r="A18" s="9">
        <v>15</v>
      </c>
      <c r="B18" s="6" t="s">
        <v>6</v>
      </c>
      <c r="C18" s="32">
        <v>2017</v>
      </c>
      <c r="D18" s="66" t="s">
        <v>24</v>
      </c>
      <c r="E18" s="7" t="s">
        <v>24</v>
      </c>
      <c r="F18" s="25" t="s">
        <v>24</v>
      </c>
      <c r="G18" s="25" t="s">
        <v>24</v>
      </c>
      <c r="H18" s="7" t="s">
        <v>24</v>
      </c>
      <c r="I18" s="7" t="s">
        <v>24</v>
      </c>
      <c r="J18" s="25">
        <v>39</v>
      </c>
      <c r="K18" s="44">
        <f>J18/J$38</f>
        <v>3.4322526137923749E-4</v>
      </c>
      <c r="L18" s="7">
        <v>3737</v>
      </c>
      <c r="M18" s="39">
        <f>L18/L$38</f>
        <v>3.665881891308613E-2</v>
      </c>
      <c r="N18" s="25">
        <v>2244</v>
      </c>
      <c r="O18" s="44">
        <f>N18/N$38</f>
        <v>3.4161490683229816E-2</v>
      </c>
      <c r="P18" s="7" t="s">
        <v>24</v>
      </c>
      <c r="Q18" s="7" t="s">
        <v>24</v>
      </c>
      <c r="R18" s="25">
        <v>5</v>
      </c>
      <c r="S18" s="67">
        <f>R18/R$38</f>
        <v>2.1895253109125942E-4</v>
      </c>
      <c r="T18" s="21">
        <f t="shared" si="0"/>
        <v>6025</v>
      </c>
      <c r="U18" s="54">
        <f>T18/T$38</f>
        <v>7.8761464531849693E-3</v>
      </c>
    </row>
    <row r="19" spans="1:21" x14ac:dyDescent="0.25">
      <c r="A19" s="9">
        <v>16</v>
      </c>
      <c r="B19" s="46" t="s">
        <v>55</v>
      </c>
      <c r="C19" s="32"/>
      <c r="D19" s="66" t="s">
        <v>24</v>
      </c>
      <c r="E19" s="47"/>
      <c r="F19" s="25" t="s">
        <v>24</v>
      </c>
      <c r="G19" s="49"/>
      <c r="H19" s="7" t="s">
        <v>24</v>
      </c>
      <c r="I19" s="47"/>
      <c r="J19" s="48">
        <f>J18/$T18</f>
        <v>6.4730290456431533E-3</v>
      </c>
      <c r="K19" s="49"/>
      <c r="L19" s="50">
        <f>L18/$T18</f>
        <v>0.6202489626556017</v>
      </c>
      <c r="M19" s="47"/>
      <c r="N19" s="48">
        <f>N18/$T18</f>
        <v>0.37244813278008299</v>
      </c>
      <c r="O19" s="49"/>
      <c r="P19" s="50" t="s">
        <v>24</v>
      </c>
      <c r="Q19" s="47"/>
      <c r="R19" s="48">
        <f>R18/$T18</f>
        <v>8.2987551867219915E-4</v>
      </c>
      <c r="S19" s="65"/>
      <c r="T19" s="51">
        <f>SUM(D19,F19,H19,J19,L19,N19,P19,R19)</f>
        <v>1</v>
      </c>
      <c r="U19" s="54"/>
    </row>
    <row r="20" spans="1:21" x14ac:dyDescent="0.25">
      <c r="A20" s="9">
        <v>17</v>
      </c>
      <c r="B20" s="6" t="s">
        <v>7</v>
      </c>
      <c r="C20" s="32">
        <v>2017</v>
      </c>
      <c r="D20" s="66">
        <v>2651</v>
      </c>
      <c r="E20" s="39">
        <f>D20/D$38</f>
        <v>3.1488674292365987E-2</v>
      </c>
      <c r="F20" s="25">
        <v>11967</v>
      </c>
      <c r="G20" s="44">
        <f>F20/F$38</f>
        <v>7.0148597555614173E-2</v>
      </c>
      <c r="H20" s="7">
        <v>3103</v>
      </c>
      <c r="I20" s="39">
        <f>H20/H$38</f>
        <v>2.0588254808681171E-2</v>
      </c>
      <c r="J20" s="25">
        <v>2747</v>
      </c>
      <c r="K20" s="44">
        <f>J20/J$38</f>
        <v>2.4175379307917064E-2</v>
      </c>
      <c r="L20" s="7">
        <v>1491</v>
      </c>
      <c r="M20" s="39">
        <f>L20/L$38</f>
        <v>1.4626250735726898E-2</v>
      </c>
      <c r="N20" s="25">
        <v>1</v>
      </c>
      <c r="O20" s="44">
        <f>N20/N$38</f>
        <v>1.5223480696626477E-5</v>
      </c>
      <c r="P20" s="7">
        <v>751</v>
      </c>
      <c r="Q20" s="39">
        <f>P20/P$38</f>
        <v>1.3562076749435666E-2</v>
      </c>
      <c r="R20" s="25">
        <v>2803</v>
      </c>
      <c r="S20" s="67">
        <f>R20/R$38</f>
        <v>0.12274478892976003</v>
      </c>
      <c r="T20" s="21">
        <f t="shared" ref="T20:T38" si="2">SUM(D20,F20,H20,J20,L20,N20,P20,R20)</f>
        <v>25514</v>
      </c>
      <c r="U20" s="54">
        <f>T20/T$38</f>
        <v>3.3353029146317228E-2</v>
      </c>
    </row>
    <row r="21" spans="1:21" x14ac:dyDescent="0.25">
      <c r="A21" s="9">
        <v>18</v>
      </c>
      <c r="B21" s="46" t="s">
        <v>55</v>
      </c>
      <c r="C21" s="32"/>
      <c r="D21" s="51">
        <f>D20/$T20</f>
        <v>0.1039037391236184</v>
      </c>
      <c r="E21" s="47"/>
      <c r="F21" s="48">
        <f>F20/$T20</f>
        <v>0.46903660735282587</v>
      </c>
      <c r="G21" s="49"/>
      <c r="H21" s="50">
        <f>H20/$T20</f>
        <v>0.12161950301795092</v>
      </c>
      <c r="I21" s="47"/>
      <c r="J21" s="48">
        <f>J20/$T20</f>
        <v>0.10766637924276867</v>
      </c>
      <c r="K21" s="49"/>
      <c r="L21" s="50">
        <f>L20/$T20</f>
        <v>5.8438504350552638E-2</v>
      </c>
      <c r="M21" s="47"/>
      <c r="N21" s="48">
        <f>N20/$T20</f>
        <v>3.9194167907815315E-5</v>
      </c>
      <c r="O21" s="49"/>
      <c r="P21" s="50">
        <f>P20/$T20</f>
        <v>2.9434820098769302E-2</v>
      </c>
      <c r="Q21" s="47"/>
      <c r="R21" s="48">
        <f>R20/$T20</f>
        <v>0.10986125264560634</v>
      </c>
      <c r="S21" s="65"/>
      <c r="T21" s="51">
        <f>SUM(D21,F21,H21,J21,L21,N21,P21,R21)</f>
        <v>0.99999999999999989</v>
      </c>
      <c r="U21" s="54"/>
    </row>
    <row r="22" spans="1:21" x14ac:dyDescent="0.25">
      <c r="A22" s="9">
        <v>19</v>
      </c>
      <c r="B22" s="6" t="s">
        <v>8</v>
      </c>
      <c r="C22" s="32">
        <v>2017</v>
      </c>
      <c r="D22" s="66" t="s">
        <v>24</v>
      </c>
      <c r="E22" s="7" t="s">
        <v>24</v>
      </c>
      <c r="F22" s="25">
        <v>3812</v>
      </c>
      <c r="G22" s="44">
        <f>F22/F$38</f>
        <v>2.2345320789003194E-2</v>
      </c>
      <c r="H22" s="7" t="s">
        <v>24</v>
      </c>
      <c r="I22" s="7" t="s">
        <v>24</v>
      </c>
      <c r="J22" s="25" t="s">
        <v>24</v>
      </c>
      <c r="K22" s="25" t="s">
        <v>24</v>
      </c>
      <c r="L22" s="7">
        <v>5497</v>
      </c>
      <c r="M22" s="39">
        <f>L22/L$38</f>
        <v>5.3923876790268783E-2</v>
      </c>
      <c r="N22" s="25" t="s">
        <v>24</v>
      </c>
      <c r="O22" s="25" t="s">
        <v>24</v>
      </c>
      <c r="P22" s="7">
        <v>686</v>
      </c>
      <c r="Q22" s="39">
        <f>P22/P$38</f>
        <v>1.2388261851015801E-2</v>
      </c>
      <c r="R22" s="25" t="s">
        <v>24</v>
      </c>
      <c r="S22" s="68" t="s">
        <v>24</v>
      </c>
      <c r="T22" s="21">
        <f t="shared" si="2"/>
        <v>9995</v>
      </c>
      <c r="U22" s="54">
        <f>T22/T$38</f>
        <v>1.3065906024827182E-2</v>
      </c>
    </row>
    <row r="23" spans="1:21" x14ac:dyDescent="0.25">
      <c r="A23" s="9">
        <v>20</v>
      </c>
      <c r="B23" s="46" t="s">
        <v>55</v>
      </c>
      <c r="C23" s="32"/>
      <c r="D23" s="66" t="s">
        <v>24</v>
      </c>
      <c r="E23" s="47"/>
      <c r="F23" s="48">
        <f>F22/$T22</f>
        <v>0.38139069534767384</v>
      </c>
      <c r="G23" s="49"/>
      <c r="H23" s="50" t="s">
        <v>24</v>
      </c>
      <c r="I23" s="47"/>
      <c r="J23" s="48" t="s">
        <v>24</v>
      </c>
      <c r="K23" s="49"/>
      <c r="L23" s="50">
        <f>L22/$T22</f>
        <v>0.54997498749374685</v>
      </c>
      <c r="M23" s="47"/>
      <c r="N23" s="48" t="s">
        <v>24</v>
      </c>
      <c r="O23" s="49"/>
      <c r="P23" s="50">
        <f>P22/$T22</f>
        <v>6.8634317158579289E-2</v>
      </c>
      <c r="Q23" s="47"/>
      <c r="R23" s="48" t="s">
        <v>24</v>
      </c>
      <c r="S23" s="65"/>
      <c r="T23" s="51">
        <f>SUM(D23,F23,H23,J23,L23,N23,P23,R23)</f>
        <v>1</v>
      </c>
      <c r="U23" s="54"/>
    </row>
    <row r="24" spans="1:21" x14ac:dyDescent="0.25">
      <c r="A24" s="9">
        <v>21</v>
      </c>
      <c r="B24" s="6" t="s">
        <v>9</v>
      </c>
      <c r="C24" s="32">
        <v>2017</v>
      </c>
      <c r="D24" s="66" t="s">
        <v>24</v>
      </c>
      <c r="E24" s="7" t="s">
        <v>24</v>
      </c>
      <c r="F24" s="25">
        <v>59</v>
      </c>
      <c r="G24" s="44">
        <f>F24/F$38</f>
        <v>3.4584835428939887E-4</v>
      </c>
      <c r="H24" s="7">
        <v>71</v>
      </c>
      <c r="I24" s="39">
        <f>H24/H$38</f>
        <v>4.7108156345999458E-4</v>
      </c>
      <c r="J24" s="25">
        <v>2</v>
      </c>
      <c r="K24" s="44">
        <f>J24/J$38</f>
        <v>1.7601295455345512E-5</v>
      </c>
      <c r="L24" s="7">
        <v>1969</v>
      </c>
      <c r="M24" s="39">
        <f>L24/L$38</f>
        <v>1.9315283500098097E-2</v>
      </c>
      <c r="N24" s="25">
        <v>66</v>
      </c>
      <c r="O24" s="44">
        <f>N24/N$38</f>
        <v>1.0047497259773476E-3</v>
      </c>
      <c r="P24" s="7">
        <v>6</v>
      </c>
      <c r="Q24" s="39">
        <f>P24/P$38</f>
        <v>1.0835214446952596E-4</v>
      </c>
      <c r="R24" s="25" t="s">
        <v>24</v>
      </c>
      <c r="S24" s="68" t="s">
        <v>24</v>
      </c>
      <c r="T24" s="21">
        <f t="shared" si="2"/>
        <v>2173</v>
      </c>
      <c r="U24" s="54">
        <f>T24/T$38</f>
        <v>2.8406417000449691E-3</v>
      </c>
    </row>
    <row r="25" spans="1:21" ht="15.75" thickBot="1" x14ac:dyDescent="0.3">
      <c r="A25" s="70">
        <v>22</v>
      </c>
      <c r="B25" s="96" t="s">
        <v>55</v>
      </c>
      <c r="C25" s="97"/>
      <c r="D25" s="98" t="s">
        <v>24</v>
      </c>
      <c r="E25" s="99"/>
      <c r="F25" s="100">
        <f>F24/$T24</f>
        <v>2.7151403589507593E-2</v>
      </c>
      <c r="G25" s="101"/>
      <c r="H25" s="102">
        <f>H24/$T24</f>
        <v>3.2673722963644729E-2</v>
      </c>
      <c r="I25" s="99"/>
      <c r="J25" s="100">
        <f>J24/$T24</f>
        <v>9.2038656235618964E-4</v>
      </c>
      <c r="K25" s="101"/>
      <c r="L25" s="102">
        <f>L24/$T24</f>
        <v>0.90612057063966867</v>
      </c>
      <c r="M25" s="99"/>
      <c r="N25" s="100">
        <f>N24/$T24</f>
        <v>3.0372756557754257E-2</v>
      </c>
      <c r="O25" s="101"/>
      <c r="P25" s="102">
        <f>P24/$T24</f>
        <v>2.7611596870685687E-3</v>
      </c>
      <c r="Q25" s="99"/>
      <c r="R25" s="100" t="s">
        <v>24</v>
      </c>
      <c r="S25" s="103"/>
      <c r="T25" s="98">
        <f>SUM(D25,F25,H25,J25,L25,N25,P25,R25)</f>
        <v>1</v>
      </c>
      <c r="U25" s="104"/>
    </row>
    <row r="26" spans="1:21" x14ac:dyDescent="0.25">
      <c r="A26" s="8">
        <v>23</v>
      </c>
      <c r="B26" s="27" t="s">
        <v>10</v>
      </c>
      <c r="C26" s="33">
        <v>2017</v>
      </c>
      <c r="D26" s="80">
        <f t="shared" ref="D26:S26" si="3">SUM(D16,D18,D20,D22,D24)</f>
        <v>2651</v>
      </c>
      <c r="E26" s="40">
        <f t="shared" si="3"/>
        <v>3.1488674292365987E-2</v>
      </c>
      <c r="F26" s="28">
        <f t="shared" si="3"/>
        <v>15838</v>
      </c>
      <c r="G26" s="45">
        <f t="shared" si="3"/>
        <v>9.283976669890677E-2</v>
      </c>
      <c r="H26" s="29">
        <f t="shared" si="3"/>
        <v>3174</v>
      </c>
      <c r="I26" s="40">
        <f t="shared" si="3"/>
        <v>2.1059336372141167E-2</v>
      </c>
      <c r="J26" s="28">
        <f t="shared" si="3"/>
        <v>2788</v>
      </c>
      <c r="K26" s="45">
        <f t="shared" si="3"/>
        <v>2.4536205864751647E-2</v>
      </c>
      <c r="L26" s="29">
        <f t="shared" si="3"/>
        <v>12694</v>
      </c>
      <c r="M26" s="40">
        <f t="shared" si="3"/>
        <v>0.12452422993917991</v>
      </c>
      <c r="N26" s="28">
        <f t="shared" si="3"/>
        <v>2311</v>
      </c>
      <c r="O26" s="45">
        <f t="shared" si="3"/>
        <v>3.5181463889903786E-2</v>
      </c>
      <c r="P26" s="29">
        <f t="shared" si="3"/>
        <v>1443</v>
      </c>
      <c r="Q26" s="40">
        <f t="shared" si="3"/>
        <v>2.6058690744920992E-2</v>
      </c>
      <c r="R26" s="28">
        <f t="shared" si="3"/>
        <v>2808</v>
      </c>
      <c r="S26" s="81">
        <f t="shared" si="3"/>
        <v>0.12296374146085129</v>
      </c>
      <c r="T26" s="30">
        <f t="shared" si="2"/>
        <v>43707</v>
      </c>
      <c r="U26" s="82">
        <f>SUM(U16,U18,U20,U22,U24)</f>
        <v>5.7135723324374353E-2</v>
      </c>
    </row>
    <row r="27" spans="1:21" ht="15.75" thickBot="1" x14ac:dyDescent="0.3">
      <c r="A27" s="10">
        <v>24</v>
      </c>
      <c r="B27" s="56" t="s">
        <v>55</v>
      </c>
      <c r="C27" s="34"/>
      <c r="D27" s="62">
        <f>D26/$T26</f>
        <v>6.0653899832978697E-2</v>
      </c>
      <c r="E27" s="58"/>
      <c r="F27" s="59">
        <f>F26/$T26</f>
        <v>0.36236758413984033</v>
      </c>
      <c r="G27" s="60"/>
      <c r="H27" s="57">
        <f>H26/$T26</f>
        <v>7.2619946461665183E-2</v>
      </c>
      <c r="I27" s="58"/>
      <c r="J27" s="59">
        <f>J26/$T26</f>
        <v>6.3788409179307656E-2</v>
      </c>
      <c r="K27" s="60"/>
      <c r="L27" s="57">
        <f>L26/$T26</f>
        <v>0.29043402658613038</v>
      </c>
      <c r="M27" s="58"/>
      <c r="N27" s="59">
        <f>N26/$T26</f>
        <v>5.2874825542819227E-2</v>
      </c>
      <c r="O27" s="60"/>
      <c r="P27" s="57">
        <f>P26/$T26</f>
        <v>3.3015306472647402E-2</v>
      </c>
      <c r="Q27" s="58"/>
      <c r="R27" s="59">
        <f>R26/$T26</f>
        <v>6.4246001784611165E-2</v>
      </c>
      <c r="S27" s="69"/>
      <c r="T27" s="62">
        <f>SUM(D27,F27,H27,J27,L27,N27,P27,R27)</f>
        <v>1</v>
      </c>
      <c r="U27" s="61"/>
    </row>
    <row r="28" spans="1:21" x14ac:dyDescent="0.25">
      <c r="A28" s="83">
        <v>25</v>
      </c>
      <c r="B28" s="84" t="s">
        <v>39</v>
      </c>
      <c r="C28" s="85">
        <v>2017</v>
      </c>
      <c r="D28" s="86">
        <f t="shared" ref="D28:S28" si="4">SUM(D14,D26)</f>
        <v>68854</v>
      </c>
      <c r="E28" s="87">
        <f t="shared" si="4"/>
        <v>0.8178503129862571</v>
      </c>
      <c r="F28" s="88">
        <f t="shared" si="4"/>
        <v>154462</v>
      </c>
      <c r="G28" s="89">
        <f t="shared" si="4"/>
        <v>0.90543099152964635</v>
      </c>
      <c r="H28" s="90">
        <f t="shared" si="4"/>
        <v>150687</v>
      </c>
      <c r="I28" s="87">
        <f t="shared" si="4"/>
        <v>0.99980095145205927</v>
      </c>
      <c r="J28" s="88">
        <f t="shared" si="4"/>
        <v>113290</v>
      </c>
      <c r="K28" s="89">
        <f t="shared" si="4"/>
        <v>0.99702538106804661</v>
      </c>
      <c r="L28" s="90">
        <f t="shared" si="4"/>
        <v>89716</v>
      </c>
      <c r="M28" s="87">
        <f t="shared" si="4"/>
        <v>0.88008632528938591</v>
      </c>
      <c r="N28" s="88">
        <f t="shared" si="4"/>
        <v>61188</v>
      </c>
      <c r="O28" s="89">
        <f t="shared" si="4"/>
        <v>0.93149433686518091</v>
      </c>
      <c r="P28" s="90">
        <f t="shared" si="4"/>
        <v>53363</v>
      </c>
      <c r="Q28" s="87">
        <f t="shared" si="4"/>
        <v>0.96366591422121883</v>
      </c>
      <c r="R28" s="88">
        <f t="shared" si="4"/>
        <v>22724</v>
      </c>
      <c r="S28" s="91">
        <f t="shared" si="4"/>
        <v>0.99509546330355569</v>
      </c>
      <c r="T28" s="92">
        <f t="shared" ref="T28" si="5">SUM(D28,F28,H28,J28,L28,N28,P28,R28)</f>
        <v>714284</v>
      </c>
      <c r="U28" s="93">
        <f>SUM(U14,U26)</f>
        <v>0.9337436337206263</v>
      </c>
    </row>
    <row r="29" spans="1:21" ht="15.75" thickBot="1" x14ac:dyDescent="0.3">
      <c r="A29" s="70">
        <v>26</v>
      </c>
      <c r="B29" s="71" t="s">
        <v>55</v>
      </c>
      <c r="C29" s="72"/>
      <c r="D29" s="73">
        <f>D28/$T28</f>
        <v>9.6395831349995242E-2</v>
      </c>
      <c r="E29" s="74"/>
      <c r="F29" s="75">
        <f>F28/$T28</f>
        <v>0.21624731899356558</v>
      </c>
      <c r="G29" s="76"/>
      <c r="H29" s="77">
        <f>H28/$T28</f>
        <v>0.21096230630953514</v>
      </c>
      <c r="I29" s="74"/>
      <c r="J29" s="75">
        <f>J28/$T28</f>
        <v>0.15860638065531357</v>
      </c>
      <c r="K29" s="76"/>
      <c r="L29" s="77">
        <f>L28/$T28</f>
        <v>0.12560270144648347</v>
      </c>
      <c r="M29" s="74"/>
      <c r="N29" s="75">
        <f>N28/$T28</f>
        <v>8.5663405592173419E-2</v>
      </c>
      <c r="O29" s="76"/>
      <c r="P29" s="77">
        <f>P28/$T28</f>
        <v>7.4708379300110317E-2</v>
      </c>
      <c r="Q29" s="74"/>
      <c r="R29" s="75">
        <f>R28/$T28</f>
        <v>3.1813676352823249E-2</v>
      </c>
      <c r="S29" s="78"/>
      <c r="T29" s="73">
        <f>SUM(D29,F29,H29,J29,L29,N29,P29,R29)</f>
        <v>1</v>
      </c>
      <c r="U29" s="79"/>
    </row>
    <row r="30" spans="1:21" x14ac:dyDescent="0.25">
      <c r="A30" s="8">
        <v>27</v>
      </c>
      <c r="B30" s="18" t="s">
        <v>42</v>
      </c>
      <c r="C30" s="31">
        <v>2017</v>
      </c>
      <c r="D30" s="63">
        <v>7065</v>
      </c>
      <c r="E30" s="38">
        <f>D30/D$38</f>
        <v>8.3918326622242814E-2</v>
      </c>
      <c r="F30" s="24">
        <v>10745</v>
      </c>
      <c r="G30" s="43">
        <f>F30/F$38</f>
        <v>6.2985433336264246E-2</v>
      </c>
      <c r="H30" s="22">
        <v>13</v>
      </c>
      <c r="I30" s="38">
        <f>H30/H$38</f>
        <v>8.6254370774365194E-5</v>
      </c>
      <c r="J30" s="24" t="s">
        <v>24</v>
      </c>
      <c r="K30" s="24" t="s">
        <v>24</v>
      </c>
      <c r="L30" s="22">
        <v>11419</v>
      </c>
      <c r="M30" s="38">
        <f>L30/L$38</f>
        <v>0.11201687267019815</v>
      </c>
      <c r="N30" s="24">
        <v>2565</v>
      </c>
      <c r="O30" s="43">
        <f>N30/N$38</f>
        <v>3.9048227986846915E-2</v>
      </c>
      <c r="P30" s="22">
        <v>2012</v>
      </c>
      <c r="Q30" s="38">
        <f>P30/P$38</f>
        <v>3.6334085778781042E-2</v>
      </c>
      <c r="R30" s="24">
        <v>112</v>
      </c>
      <c r="S30" s="64">
        <f>R30/R$38</f>
        <v>4.9045366964442106E-3</v>
      </c>
      <c r="T30" s="20">
        <f t="shared" si="2"/>
        <v>33931</v>
      </c>
      <c r="U30" s="53">
        <f>T30/T$38</f>
        <v>4.435610378473348E-2</v>
      </c>
    </row>
    <row r="31" spans="1:21" x14ac:dyDescent="0.25">
      <c r="A31" s="9">
        <v>28</v>
      </c>
      <c r="B31" s="46" t="s">
        <v>55</v>
      </c>
      <c r="C31" s="32"/>
      <c r="D31" s="51">
        <f>D30/$T30</f>
        <v>0.20821667501694616</v>
      </c>
      <c r="E31" s="47"/>
      <c r="F31" s="48">
        <f>F30/$T30</f>
        <v>0.31667206978868884</v>
      </c>
      <c r="G31" s="49"/>
      <c r="H31" s="50">
        <f>H30/$T30</f>
        <v>3.8313047066104743E-4</v>
      </c>
      <c r="I31" s="47"/>
      <c r="J31" s="25" t="s">
        <v>24</v>
      </c>
      <c r="K31" s="49"/>
      <c r="L31" s="50">
        <f>L30/$T30</f>
        <v>0.33653591111373082</v>
      </c>
      <c r="M31" s="47"/>
      <c r="N31" s="48">
        <f>N30/$T30</f>
        <v>7.5594589018891281E-2</v>
      </c>
      <c r="O31" s="49"/>
      <c r="P31" s="50">
        <f>P30/$T30</f>
        <v>5.929680822846365E-2</v>
      </c>
      <c r="Q31" s="47"/>
      <c r="R31" s="48">
        <f>R30/$T30</f>
        <v>3.3008163626182547E-3</v>
      </c>
      <c r="S31" s="65"/>
      <c r="T31" s="51">
        <f>SUM(D31,F31,H31,J31,L31,N31,P31,R31)</f>
        <v>1</v>
      </c>
      <c r="U31" s="54"/>
    </row>
    <row r="32" spans="1:21" x14ac:dyDescent="0.25">
      <c r="A32" s="9">
        <v>29</v>
      </c>
      <c r="B32" s="6" t="s">
        <v>41</v>
      </c>
      <c r="C32" s="32">
        <v>2017</v>
      </c>
      <c r="D32" s="66" t="s">
        <v>24</v>
      </c>
      <c r="E32" s="7" t="s">
        <v>24</v>
      </c>
      <c r="F32" s="25" t="s">
        <v>24</v>
      </c>
      <c r="G32" s="25" t="s">
        <v>24</v>
      </c>
      <c r="H32" s="7" t="s">
        <v>24</v>
      </c>
      <c r="I32" s="7" t="s">
        <v>24</v>
      </c>
      <c r="J32" s="25" t="s">
        <v>24</v>
      </c>
      <c r="K32" s="25" t="s">
        <v>24</v>
      </c>
      <c r="L32" s="7" t="s">
        <v>24</v>
      </c>
      <c r="M32" s="7" t="s">
        <v>24</v>
      </c>
      <c r="N32" s="25" t="s">
        <v>24</v>
      </c>
      <c r="O32" s="25" t="s">
        <v>24</v>
      </c>
      <c r="P32" s="7" t="s">
        <v>24</v>
      </c>
      <c r="Q32" s="7" t="s">
        <v>24</v>
      </c>
      <c r="R32" s="25" t="s">
        <v>24</v>
      </c>
      <c r="S32" s="68" t="s">
        <v>24</v>
      </c>
      <c r="T32" s="21">
        <f t="shared" ref="T32" si="6">SUM(D32,F32,H32,J32,L32,N32,P32,R32)</f>
        <v>0</v>
      </c>
      <c r="U32" s="54">
        <f>T32/T$38</f>
        <v>0</v>
      </c>
    </row>
    <row r="33" spans="1:21" x14ac:dyDescent="0.25">
      <c r="A33" s="9">
        <v>30</v>
      </c>
      <c r="B33" s="46" t="s">
        <v>55</v>
      </c>
      <c r="C33" s="32"/>
      <c r="D33" s="66" t="s">
        <v>24</v>
      </c>
      <c r="E33" s="7" t="s">
        <v>24</v>
      </c>
      <c r="F33" s="25" t="s">
        <v>24</v>
      </c>
      <c r="G33" s="25" t="s">
        <v>24</v>
      </c>
      <c r="H33" s="7" t="s">
        <v>24</v>
      </c>
      <c r="I33" s="7" t="s">
        <v>24</v>
      </c>
      <c r="J33" s="25" t="s">
        <v>24</v>
      </c>
      <c r="K33" s="25" t="s">
        <v>24</v>
      </c>
      <c r="L33" s="7" t="s">
        <v>24</v>
      </c>
      <c r="M33" s="7" t="s">
        <v>24</v>
      </c>
      <c r="N33" s="25" t="s">
        <v>24</v>
      </c>
      <c r="O33" s="25" t="s">
        <v>24</v>
      </c>
      <c r="P33" s="7" t="s">
        <v>24</v>
      </c>
      <c r="Q33" s="7" t="s">
        <v>24</v>
      </c>
      <c r="R33" s="25" t="s">
        <v>24</v>
      </c>
      <c r="S33" s="68" t="s">
        <v>24</v>
      </c>
      <c r="T33" s="51">
        <f>SUM(D33,F33,H33,J33,L33,N33,P33,R33)</f>
        <v>0</v>
      </c>
      <c r="U33" s="54"/>
    </row>
    <row r="34" spans="1:21" x14ac:dyDescent="0.25">
      <c r="A34" s="9">
        <v>31</v>
      </c>
      <c r="B34" s="6" t="s">
        <v>43</v>
      </c>
      <c r="C34" s="32">
        <v>2017</v>
      </c>
      <c r="D34" s="66">
        <v>8270</v>
      </c>
      <c r="E34" s="39">
        <f>D34/D$38</f>
        <v>9.8231360391500072E-2</v>
      </c>
      <c r="F34" s="25">
        <v>5388</v>
      </c>
      <c r="G34" s="44">
        <f>F34/F$38</f>
        <v>3.1583575134089513E-2</v>
      </c>
      <c r="H34" s="7">
        <v>17</v>
      </c>
      <c r="I34" s="39">
        <f>H34/H$38</f>
        <v>1.1279417716647757E-4</v>
      </c>
      <c r="J34" s="25">
        <v>338</v>
      </c>
      <c r="K34" s="44">
        <f>J34/J$38</f>
        <v>2.9746189319533917E-3</v>
      </c>
      <c r="L34" s="7">
        <v>805</v>
      </c>
      <c r="M34" s="39">
        <f>L34/L$38</f>
        <v>7.8968020404159307E-3</v>
      </c>
      <c r="N34" s="25">
        <v>1935</v>
      </c>
      <c r="O34" s="44">
        <f>N34/N$38</f>
        <v>2.9457435147972232E-2</v>
      </c>
      <c r="P34" s="7" t="s">
        <v>24</v>
      </c>
      <c r="Q34" s="7" t="s">
        <v>24</v>
      </c>
      <c r="R34" s="25" t="s">
        <v>24</v>
      </c>
      <c r="S34" s="68" t="s">
        <v>24</v>
      </c>
      <c r="T34" s="21">
        <f>SUM(D34,F34,H34,J34,L34,N34,P34,R34)</f>
        <v>16753</v>
      </c>
      <c r="U34" s="54">
        <f>T34/T$38</f>
        <v>2.1900262494640298E-2</v>
      </c>
    </row>
    <row r="35" spans="1:21" ht="15.75" thickBot="1" x14ac:dyDescent="0.3">
      <c r="A35" s="70">
        <v>32</v>
      </c>
      <c r="B35" s="96" t="s">
        <v>55</v>
      </c>
      <c r="C35" s="97"/>
      <c r="D35" s="98">
        <f>D34/$T34</f>
        <v>0.49364292962454487</v>
      </c>
      <c r="E35" s="99"/>
      <c r="F35" s="100">
        <f>F34/$T34</f>
        <v>0.32161403927654747</v>
      </c>
      <c r="G35" s="101"/>
      <c r="H35" s="102">
        <f>H34/$T34</f>
        <v>1.014743628006924E-3</v>
      </c>
      <c r="I35" s="99"/>
      <c r="J35" s="100">
        <f>J34/$T34</f>
        <v>2.017549095684355E-2</v>
      </c>
      <c r="K35" s="101"/>
      <c r="L35" s="102">
        <f>L34/$T34</f>
        <v>4.8051095326210234E-2</v>
      </c>
      <c r="M35" s="99"/>
      <c r="N35" s="100">
        <f>N34/$T34</f>
        <v>0.11550170118784696</v>
      </c>
      <c r="O35" s="101"/>
      <c r="P35" s="102" t="s">
        <v>24</v>
      </c>
      <c r="Q35" s="99"/>
      <c r="R35" s="100" t="s">
        <v>24</v>
      </c>
      <c r="S35" s="103"/>
      <c r="T35" s="98">
        <f>SUM(D35,F35,H35,J35,L35,N35,P35,R35)</f>
        <v>1</v>
      </c>
      <c r="U35" s="104"/>
    </row>
    <row r="36" spans="1:21" x14ac:dyDescent="0.25">
      <c r="A36" s="8">
        <v>33</v>
      </c>
      <c r="B36" s="27" t="s">
        <v>44</v>
      </c>
      <c r="C36" s="33">
        <v>2017</v>
      </c>
      <c r="D36" s="80">
        <f t="shared" ref="D36:S36" si="7">SUM(D30,D32,D34)</f>
        <v>15335</v>
      </c>
      <c r="E36" s="40">
        <f t="shared" si="7"/>
        <v>0.1821496870137429</v>
      </c>
      <c r="F36" s="28">
        <f t="shared" si="7"/>
        <v>16133</v>
      </c>
      <c r="G36" s="45">
        <f t="shared" si="7"/>
        <v>9.4569008470353766E-2</v>
      </c>
      <c r="H36" s="29">
        <f t="shared" si="7"/>
        <v>30</v>
      </c>
      <c r="I36" s="40">
        <f t="shared" si="7"/>
        <v>1.9904854794084277E-4</v>
      </c>
      <c r="J36" s="28">
        <f t="shared" si="7"/>
        <v>338</v>
      </c>
      <c r="K36" s="45">
        <f t="shared" si="7"/>
        <v>2.9746189319533917E-3</v>
      </c>
      <c r="L36" s="29">
        <f t="shared" si="7"/>
        <v>12224</v>
      </c>
      <c r="M36" s="40">
        <f t="shared" si="7"/>
        <v>0.11991367471061408</v>
      </c>
      <c r="N36" s="28">
        <f t="shared" si="7"/>
        <v>4500</v>
      </c>
      <c r="O36" s="45">
        <f t="shared" si="7"/>
        <v>6.850566313481915E-2</v>
      </c>
      <c r="P36" s="105">
        <f t="shared" si="7"/>
        <v>2012</v>
      </c>
      <c r="Q36" s="40">
        <f t="shared" si="7"/>
        <v>3.6334085778781042E-2</v>
      </c>
      <c r="R36" s="28">
        <f t="shared" si="7"/>
        <v>112</v>
      </c>
      <c r="S36" s="81">
        <f t="shared" si="7"/>
        <v>4.9045366964442106E-3</v>
      </c>
      <c r="T36" s="30">
        <f t="shared" ref="T36" si="8">SUM(D36,F36,H36,J36,L36,N36,P36,R36)</f>
        <v>50684</v>
      </c>
      <c r="U36" s="82">
        <f>SUM(U30,U32,U34)</f>
        <v>6.6256366279373785E-2</v>
      </c>
    </row>
    <row r="37" spans="1:21" ht="15.75" thickBot="1" x14ac:dyDescent="0.3">
      <c r="A37" s="10">
        <v>34</v>
      </c>
      <c r="B37" s="56" t="s">
        <v>55</v>
      </c>
      <c r="C37" s="34"/>
      <c r="D37" s="62">
        <f>D36/$T36</f>
        <v>0.30256096598532078</v>
      </c>
      <c r="E37" s="58"/>
      <c r="F37" s="59">
        <f>F36/$T36</f>
        <v>0.31830557967011286</v>
      </c>
      <c r="G37" s="60"/>
      <c r="H37" s="57">
        <f>H36/$T36</f>
        <v>5.9190277010496412E-4</v>
      </c>
      <c r="I37" s="58"/>
      <c r="J37" s="59">
        <f>J36/$T36</f>
        <v>6.6687712098492625E-3</v>
      </c>
      <c r="K37" s="60"/>
      <c r="L37" s="57">
        <f>L36/$T36</f>
        <v>0.24118064872543604</v>
      </c>
      <c r="M37" s="58"/>
      <c r="N37" s="59">
        <f>N36/$T36</f>
        <v>8.878541551574462E-2</v>
      </c>
      <c r="O37" s="60"/>
      <c r="P37" s="57">
        <f>P36/$T36</f>
        <v>3.969694578170626E-2</v>
      </c>
      <c r="Q37" s="58"/>
      <c r="R37" s="59">
        <f>R36/$T36</f>
        <v>2.2097703417251991E-3</v>
      </c>
      <c r="S37" s="69"/>
      <c r="T37" s="62">
        <f>SUM(D37,F37,H37,J37,L37,N37,P37,R37)</f>
        <v>1</v>
      </c>
      <c r="U37" s="61"/>
    </row>
    <row r="38" spans="1:21" x14ac:dyDescent="0.25">
      <c r="A38" s="8">
        <v>35</v>
      </c>
      <c r="B38" s="27" t="s">
        <v>11</v>
      </c>
      <c r="C38" s="33">
        <v>2017</v>
      </c>
      <c r="D38" s="80">
        <f t="shared" ref="D38:S38" si="9">SUM(D28,D36)</f>
        <v>84189</v>
      </c>
      <c r="E38" s="40">
        <f t="shared" si="9"/>
        <v>1</v>
      </c>
      <c r="F38" s="28">
        <f t="shared" si="9"/>
        <v>170595</v>
      </c>
      <c r="G38" s="45">
        <f t="shared" si="9"/>
        <v>1</v>
      </c>
      <c r="H38" s="29">
        <f t="shared" si="9"/>
        <v>150717</v>
      </c>
      <c r="I38" s="40">
        <f t="shared" si="9"/>
        <v>1.0000000000000002</v>
      </c>
      <c r="J38" s="28">
        <f t="shared" si="9"/>
        <v>113628</v>
      </c>
      <c r="K38" s="45">
        <f t="shared" si="9"/>
        <v>1</v>
      </c>
      <c r="L38" s="29">
        <f t="shared" si="9"/>
        <v>101940</v>
      </c>
      <c r="M38" s="40">
        <f t="shared" si="9"/>
        <v>1</v>
      </c>
      <c r="N38" s="28">
        <f t="shared" si="9"/>
        <v>65688</v>
      </c>
      <c r="O38" s="45">
        <f t="shared" si="9"/>
        <v>1</v>
      </c>
      <c r="P38" s="29">
        <f t="shared" si="9"/>
        <v>55375</v>
      </c>
      <c r="Q38" s="40">
        <f t="shared" si="9"/>
        <v>0.99999999999999989</v>
      </c>
      <c r="R38" s="28">
        <f t="shared" si="9"/>
        <v>22836</v>
      </c>
      <c r="S38" s="81">
        <f t="shared" si="9"/>
        <v>0.99999999999999989</v>
      </c>
      <c r="T38" s="30">
        <f t="shared" si="2"/>
        <v>764968</v>
      </c>
      <c r="U38" s="82">
        <f>SUM(U28,U36)</f>
        <v>1</v>
      </c>
    </row>
    <row r="39" spans="1:21" ht="15.75" thickBot="1" x14ac:dyDescent="0.3">
      <c r="A39" s="10">
        <v>36</v>
      </c>
      <c r="B39" s="56" t="s">
        <v>55</v>
      </c>
      <c r="C39" s="34"/>
      <c r="D39" s="62">
        <f>D38/$T38</f>
        <v>0.11005558402442978</v>
      </c>
      <c r="E39" s="58"/>
      <c r="F39" s="59">
        <f>F38/$T38</f>
        <v>0.22300932849478672</v>
      </c>
      <c r="G39" s="60"/>
      <c r="H39" s="57">
        <f>H38/$T38</f>
        <v>0.19702392779828698</v>
      </c>
      <c r="I39" s="58"/>
      <c r="J39" s="59">
        <f>J38/$T38</f>
        <v>0.14853954675228245</v>
      </c>
      <c r="K39" s="60"/>
      <c r="L39" s="57">
        <f>L38/$T38</f>
        <v>0.13326047625521589</v>
      </c>
      <c r="M39" s="58"/>
      <c r="N39" s="59">
        <f>N38/$T38</f>
        <v>8.5870258625197399E-2</v>
      </c>
      <c r="O39" s="60"/>
      <c r="P39" s="57">
        <f>P38/$T38</f>
        <v>7.238864893694899E-2</v>
      </c>
      <c r="Q39" s="58"/>
      <c r="R39" s="59">
        <f>R38/$T38</f>
        <v>2.9852229112851781E-2</v>
      </c>
      <c r="S39" s="69"/>
      <c r="T39" s="62">
        <f>SUM(D39,F39,H39,J39,L39,N39,P39,R39)</f>
        <v>0.99999999999999989</v>
      </c>
      <c r="U39" s="61"/>
    </row>
    <row r="40" spans="1:21" x14ac:dyDescent="0.25">
      <c r="A40" s="52">
        <v>37</v>
      </c>
      <c r="B40" s="2"/>
      <c r="C40" s="2"/>
      <c r="D40" s="41"/>
    </row>
    <row r="41" spans="1:21" x14ac:dyDescent="0.25">
      <c r="A41" s="4">
        <v>38</v>
      </c>
      <c r="B41" s="3" t="s">
        <v>37</v>
      </c>
      <c r="C41" s="2"/>
      <c r="D41" s="41"/>
    </row>
    <row r="42" spans="1:21" x14ac:dyDescent="0.25">
      <c r="A42" s="4">
        <v>39</v>
      </c>
      <c r="B42" s="3" t="s">
        <v>38</v>
      </c>
      <c r="C42" s="2"/>
      <c r="D42" s="41"/>
    </row>
    <row r="43" spans="1:21" x14ac:dyDescent="0.25">
      <c r="A43" s="4">
        <v>40</v>
      </c>
      <c r="B43" s="3"/>
      <c r="C43" s="2"/>
      <c r="D43" s="41"/>
    </row>
    <row r="44" spans="1:21" ht="60" x14ac:dyDescent="0.25">
      <c r="A44" s="4">
        <v>41</v>
      </c>
      <c r="B44" s="1" t="s">
        <v>12</v>
      </c>
    </row>
    <row r="45" spans="1:21" x14ac:dyDescent="0.25">
      <c r="A45" s="4">
        <v>42</v>
      </c>
      <c r="B45" s="1" t="s">
        <v>13</v>
      </c>
    </row>
    <row r="46" spans="1:21" x14ac:dyDescent="0.25">
      <c r="A46" s="4">
        <v>43</v>
      </c>
    </row>
    <row r="47" spans="1:21" x14ac:dyDescent="0.25">
      <c r="A47" s="4">
        <v>44</v>
      </c>
      <c r="B47" t="s">
        <v>14</v>
      </c>
      <c r="C47" t="s">
        <v>15</v>
      </c>
    </row>
    <row r="48" spans="1:21" x14ac:dyDescent="0.25">
      <c r="A48" s="4">
        <v>45</v>
      </c>
    </row>
    <row r="49" spans="1:3" x14ac:dyDescent="0.25">
      <c r="A49" s="4">
        <v>46</v>
      </c>
      <c r="B49" t="s">
        <v>16</v>
      </c>
      <c r="C49" t="s">
        <v>17</v>
      </c>
    </row>
    <row r="50" spans="1:3" x14ac:dyDescent="0.25">
      <c r="A50" s="4">
        <v>47</v>
      </c>
    </row>
    <row r="51" spans="1:3" x14ac:dyDescent="0.25">
      <c r="A51" s="4">
        <v>48</v>
      </c>
      <c r="B51" t="s">
        <v>18</v>
      </c>
      <c r="C51" t="s">
        <v>19</v>
      </c>
    </row>
    <row r="52" spans="1:3" x14ac:dyDescent="0.25">
      <c r="A52" s="4">
        <v>49</v>
      </c>
    </row>
    <row r="53" spans="1:3" x14ac:dyDescent="0.25">
      <c r="A53" s="4">
        <v>50</v>
      </c>
      <c r="B53" t="s">
        <v>20</v>
      </c>
    </row>
    <row r="54" spans="1:3" x14ac:dyDescent="0.25">
      <c r="A54" s="4">
        <v>51</v>
      </c>
    </row>
    <row r="55" spans="1:3" x14ac:dyDescent="0.25">
      <c r="A55" s="4">
        <v>52</v>
      </c>
      <c r="B55" t="s">
        <v>21</v>
      </c>
      <c r="C55" t="s">
        <v>22</v>
      </c>
    </row>
    <row r="56" spans="1:3" x14ac:dyDescent="0.25">
      <c r="A56" s="4">
        <v>53</v>
      </c>
    </row>
    <row r="57" spans="1:3" x14ac:dyDescent="0.25">
      <c r="A57" s="4">
        <v>54</v>
      </c>
    </row>
    <row r="58" spans="1:3" x14ac:dyDescent="0.25">
      <c r="A58" s="4">
        <v>55</v>
      </c>
    </row>
    <row r="59" spans="1:3" x14ac:dyDescent="0.25">
      <c r="A59" s="4">
        <v>56</v>
      </c>
    </row>
    <row r="60" spans="1:3" x14ac:dyDescent="0.25">
      <c r="A60" s="4">
        <v>57</v>
      </c>
    </row>
    <row r="61" spans="1:3" x14ac:dyDescent="0.25">
      <c r="A61" s="4">
        <v>58</v>
      </c>
    </row>
    <row r="62" spans="1:3" x14ac:dyDescent="0.25">
      <c r="A62" s="4">
        <v>59</v>
      </c>
    </row>
    <row r="63" spans="1:3" x14ac:dyDescent="0.25">
      <c r="A63" s="4">
        <v>60</v>
      </c>
    </row>
    <row r="64" spans="1:3" x14ac:dyDescent="0.25">
      <c r="A64" s="4">
        <v>61</v>
      </c>
      <c r="B64" t="s">
        <v>23</v>
      </c>
      <c r="C64" t="s">
        <v>54</v>
      </c>
    </row>
  </sheetData>
  <mergeCells count="2">
    <mergeCell ref="D2:S2"/>
    <mergeCell ref="T2:U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ES328M16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2018-10-11T15:18:10Z</dcterms:created>
  <dcterms:modified xsi:type="dcterms:W3CDTF">2018-10-23T15:21:16Z</dcterms:modified>
</cp:coreProperties>
</file>