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2380" windowHeight="8445"/>
  </bookViews>
  <sheets>
    <sheet name="Sheet1" sheetId="2" r:id="rId1"/>
  </sheets>
  <definedNames>
    <definedName name="_xlnm._FilterDatabase" localSheetId="0" hidden="1">Sheet1!$A$2:$M$2</definedName>
  </definedNames>
  <calcPr calcId="162913" iterateDelta="1E-4"/>
</workbook>
</file>

<file path=xl/calcChain.xml><?xml version="1.0" encoding="utf-8"?>
<calcChain xmlns="http://schemas.openxmlformats.org/spreadsheetml/2006/main">
  <c r="D43" i="2" l="1"/>
  <c r="E43" i="2"/>
  <c r="D53" i="2"/>
  <c r="E53" i="2"/>
  <c r="G43" i="2"/>
  <c r="H43" i="2"/>
  <c r="G53" i="2"/>
  <c r="H53" i="2"/>
  <c r="G54" i="2" l="1"/>
  <c r="E54" i="2"/>
  <c r="D54" i="2"/>
  <c r="H54" i="2"/>
  <c r="G95" i="2"/>
  <c r="G96" i="2" s="1"/>
  <c r="K95" i="2"/>
  <c r="K96" i="2" s="1"/>
  <c r="J95" i="2"/>
  <c r="J96" i="2" s="1"/>
  <c r="H95" i="2"/>
  <c r="H96" i="2" s="1"/>
  <c r="E95" i="2"/>
  <c r="E96" i="2" s="1"/>
  <c r="D95" i="2"/>
  <c r="D96" i="2" s="1"/>
  <c r="K80" i="2" l="1"/>
  <c r="H80" i="2"/>
  <c r="E80" i="2"/>
  <c r="K75" i="2"/>
  <c r="J75" i="2"/>
  <c r="H75" i="2"/>
  <c r="E75" i="2"/>
  <c r="K81" i="2" l="1"/>
  <c r="H81" i="2"/>
  <c r="D80" i="2"/>
  <c r="D75" i="2"/>
  <c r="J91" i="2"/>
  <c r="G91" i="2"/>
  <c r="E91" i="2"/>
  <c r="D91" i="2"/>
  <c r="K86" i="2"/>
  <c r="J86" i="2"/>
  <c r="G86" i="2"/>
  <c r="D86" i="2"/>
  <c r="J80" i="2"/>
  <c r="J53" i="2"/>
  <c r="J43" i="2"/>
  <c r="K91" i="2"/>
  <c r="H91" i="2"/>
  <c r="H86" i="2"/>
  <c r="E86" i="2"/>
  <c r="K92" i="2" l="1"/>
  <c r="J81" i="2"/>
  <c r="D81" i="2"/>
  <c r="J92" i="2"/>
  <c r="D92" i="2"/>
  <c r="G92" i="2"/>
  <c r="E92" i="2"/>
  <c r="H92" i="2"/>
  <c r="G80" i="2"/>
  <c r="G75" i="2"/>
  <c r="K53" i="2"/>
  <c r="K43" i="2"/>
  <c r="D97" i="2" l="1"/>
  <c r="G81" i="2"/>
  <c r="G97" i="2" s="1"/>
  <c r="E81" i="2"/>
  <c r="J54" i="2"/>
  <c r="J97" i="2" s="1"/>
  <c r="K54" i="2"/>
  <c r="M50" i="2" l="1"/>
  <c r="I50" i="2"/>
  <c r="F50" i="2"/>
  <c r="I47" i="2"/>
  <c r="I46" i="2"/>
  <c r="M47" i="2"/>
  <c r="M46" i="2"/>
  <c r="F47" i="2"/>
  <c r="F46" i="2"/>
  <c r="M94" i="2"/>
  <c r="M93" i="2"/>
  <c r="I94" i="2"/>
  <c r="I93" i="2"/>
  <c r="F93" i="2"/>
  <c r="F94" i="2"/>
  <c r="M89" i="2"/>
  <c r="M88" i="2"/>
  <c r="I88" i="2"/>
  <c r="I89" i="2"/>
  <c r="F88" i="2"/>
  <c r="F89" i="2"/>
  <c r="F87" i="2"/>
  <c r="F90" i="2"/>
  <c r="I90" i="2"/>
  <c r="M90" i="2"/>
  <c r="F51" i="2"/>
  <c r="F49" i="2"/>
  <c r="F45" i="2"/>
  <c r="F48" i="2"/>
  <c r="F25" i="2"/>
  <c r="F24" i="2"/>
  <c r="F22" i="2"/>
  <c r="F28" i="2"/>
  <c r="F27" i="2"/>
  <c r="F23" i="2"/>
  <c r="F26" i="2"/>
  <c r="I51" i="2"/>
  <c r="M51" i="2"/>
  <c r="F95" i="2" l="1"/>
  <c r="F96" i="2" s="1"/>
  <c r="M95" i="2"/>
  <c r="M96" i="2" s="1"/>
  <c r="I95" i="2"/>
  <c r="I96" i="2" s="1"/>
  <c r="M28" i="2"/>
  <c r="M26" i="2"/>
  <c r="M23" i="2"/>
  <c r="M25" i="2"/>
  <c r="M22" i="2"/>
  <c r="M27" i="2"/>
  <c r="M24" i="2"/>
  <c r="I23" i="2"/>
  <c r="I28" i="2"/>
  <c r="I25" i="2"/>
  <c r="I22" i="2"/>
  <c r="I24" i="2"/>
  <c r="I26" i="2"/>
  <c r="I27" i="2"/>
  <c r="M49" i="2"/>
  <c r="M48" i="2"/>
  <c r="M45" i="2"/>
  <c r="I49" i="2"/>
  <c r="I48" i="2"/>
  <c r="I45" i="2"/>
  <c r="M59" i="2"/>
  <c r="M76" i="2"/>
  <c r="M37" i="2"/>
  <c r="M74" i="2"/>
  <c r="M5" i="2"/>
  <c r="M66" i="2"/>
  <c r="M42" i="2"/>
  <c r="M10" i="2"/>
  <c r="M60" i="2"/>
  <c r="M18" i="2"/>
  <c r="M62" i="2"/>
  <c r="M17" i="2"/>
  <c r="M29" i="2"/>
  <c r="M67" i="2"/>
  <c r="M70" i="2"/>
  <c r="M57" i="2"/>
  <c r="M78" i="2"/>
  <c r="M34" i="2"/>
  <c r="M71" i="2"/>
  <c r="M63" i="2"/>
  <c r="M41" i="2"/>
  <c r="M38" i="2"/>
  <c r="M14" i="2"/>
  <c r="M58" i="2"/>
  <c r="M40" i="2"/>
  <c r="M19" i="2"/>
  <c r="M64" i="2"/>
  <c r="M31" i="2"/>
  <c r="M65" i="2"/>
  <c r="M30" i="2"/>
  <c r="M6" i="2"/>
  <c r="M9" i="2"/>
  <c r="M11" i="2"/>
  <c r="M55" i="2"/>
  <c r="M7" i="2"/>
  <c r="M20" i="2"/>
  <c r="M52" i="2"/>
  <c r="M39" i="2"/>
  <c r="M15" i="2"/>
  <c r="M68" i="2"/>
  <c r="M32" i="2"/>
  <c r="M79" i="2"/>
  <c r="M35" i="2"/>
  <c r="M72" i="2"/>
  <c r="M3" i="2"/>
  <c r="M44" i="2"/>
  <c r="M36" i="2"/>
  <c r="M16" i="2"/>
  <c r="M69" i="2"/>
  <c r="M21" i="2"/>
  <c r="M12" i="2"/>
  <c r="M56" i="2"/>
  <c r="M77" i="2"/>
  <c r="M33" i="2"/>
  <c r="M8" i="2"/>
  <c r="M61" i="2"/>
  <c r="M13" i="2"/>
  <c r="M73" i="2"/>
  <c r="M4" i="2"/>
  <c r="I67" i="2"/>
  <c r="I35" i="2"/>
  <c r="I72" i="2"/>
  <c r="I3" i="2"/>
  <c r="I55" i="2"/>
  <c r="I76" i="2"/>
  <c r="I32" i="2"/>
  <c r="I59" i="2"/>
  <c r="I13" i="2"/>
  <c r="I34" i="2"/>
  <c r="I29" i="2"/>
  <c r="I58" i="2"/>
  <c r="I20" i="2"/>
  <c r="I65" i="2"/>
  <c r="I44" i="2"/>
  <c r="I17" i="2"/>
  <c r="I62" i="2"/>
  <c r="I57" i="2"/>
  <c r="I14" i="2"/>
  <c r="I12" i="2"/>
  <c r="I56" i="2"/>
  <c r="I38" i="2"/>
  <c r="I41" i="2"/>
  <c r="I9" i="2"/>
  <c r="I78" i="2"/>
  <c r="I10" i="2"/>
  <c r="I6" i="2"/>
  <c r="I36" i="2"/>
  <c r="I73" i="2"/>
  <c r="I4" i="2"/>
  <c r="I52" i="2"/>
  <c r="I77" i="2"/>
  <c r="I33" i="2"/>
  <c r="I70" i="2"/>
  <c r="I30" i="2"/>
  <c r="I68" i="2"/>
  <c r="I21" i="2"/>
  <c r="I66" i="2"/>
  <c r="I7" i="2"/>
  <c r="I42" i="2"/>
  <c r="I18" i="2"/>
  <c r="I63" i="2"/>
  <c r="I39" i="2"/>
  <c r="I31" i="2"/>
  <c r="I5" i="2"/>
  <c r="I19" i="2"/>
  <c r="I71" i="2"/>
  <c r="I16" i="2"/>
  <c r="I74" i="2"/>
  <c r="I11" i="2"/>
  <c r="I64" i="2"/>
  <c r="I61" i="2"/>
  <c r="I40" i="2"/>
  <c r="I8" i="2"/>
  <c r="F20" i="2"/>
  <c r="F65" i="2"/>
  <c r="F10" i="2"/>
  <c r="F63" i="2"/>
  <c r="F59" i="2"/>
  <c r="F61" i="2"/>
  <c r="F29" i="2"/>
  <c r="F79" i="2"/>
  <c r="F12" i="2"/>
  <c r="F56" i="2"/>
  <c r="F69" i="2"/>
  <c r="F71" i="2"/>
  <c r="F15" i="2"/>
  <c r="F62" i="2"/>
  <c r="F7" i="2"/>
  <c r="F14" i="2"/>
  <c r="F3" i="2"/>
  <c r="F8" i="2"/>
  <c r="F73" i="2"/>
  <c r="F4" i="2"/>
  <c r="F52" i="2"/>
  <c r="F38" i="2"/>
  <c r="F64" i="2"/>
  <c r="F74" i="2"/>
  <c r="F6" i="2"/>
  <c r="F70" i="2"/>
  <c r="F66" i="2"/>
  <c r="F67" i="2"/>
  <c r="F42" i="2"/>
  <c r="F55" i="2"/>
  <c r="F40" i="2"/>
  <c r="F21" i="2"/>
  <c r="F68" i="2"/>
  <c r="F72" i="2"/>
  <c r="F57" i="2"/>
  <c r="F78" i="2"/>
  <c r="F34" i="2"/>
  <c r="F58" i="2"/>
  <c r="F44" i="2"/>
  <c r="F76" i="2"/>
  <c r="F32" i="2"/>
  <c r="F39" i="2"/>
  <c r="F60" i="2"/>
  <c r="F36" i="2"/>
  <c r="F18" i="2"/>
  <c r="F19" i="2"/>
  <c r="F5" i="2"/>
  <c r="F41" i="2"/>
  <c r="F17" i="2"/>
  <c r="F31" i="2"/>
  <c r="F30" i="2"/>
  <c r="F35" i="2"/>
  <c r="F11" i="2"/>
  <c r="F77" i="2"/>
  <c r="F33" i="2"/>
  <c r="F9" i="2"/>
  <c r="F16" i="2"/>
  <c r="F13" i="2"/>
  <c r="F37" i="2"/>
  <c r="I37" i="2"/>
  <c r="I15" i="2"/>
  <c r="I60" i="2"/>
  <c r="I79" i="2"/>
  <c r="I69" i="2"/>
  <c r="F84" i="2"/>
  <c r="F83" i="2"/>
  <c r="F82" i="2"/>
  <c r="F85" i="2"/>
  <c r="I87" i="2"/>
  <c r="I84" i="2"/>
  <c r="I82" i="2"/>
  <c r="I85" i="2"/>
  <c r="I83" i="2"/>
  <c r="M85" i="2"/>
  <c r="M82" i="2"/>
  <c r="M83" i="2"/>
  <c r="M87" i="2"/>
  <c r="M84" i="2"/>
  <c r="M91" i="2" l="1"/>
  <c r="F91" i="2"/>
  <c r="M53" i="2"/>
  <c r="M75" i="2"/>
  <c r="M43" i="2"/>
  <c r="M86" i="2"/>
  <c r="M80" i="2"/>
  <c r="I80" i="2"/>
  <c r="I75" i="2"/>
  <c r="I86" i="2"/>
  <c r="I53" i="2"/>
  <c r="I43" i="2"/>
  <c r="I91" i="2"/>
  <c r="F86" i="2"/>
  <c r="F75" i="2"/>
  <c r="F80" i="2"/>
  <c r="F53" i="2"/>
  <c r="F43" i="2"/>
  <c r="M92" i="2" l="1"/>
  <c r="I81" i="2"/>
  <c r="M81" i="2"/>
  <c r="M97" i="2" s="1"/>
  <c r="I92" i="2"/>
  <c r="F81" i="2"/>
  <c r="F92" i="2"/>
  <c r="I54" i="2"/>
  <c r="F54" i="2"/>
  <c r="M54" i="2"/>
  <c r="I97" i="2" l="1"/>
  <c r="F97" i="2"/>
</calcChain>
</file>

<file path=xl/sharedStrings.xml><?xml version="1.0" encoding="utf-8"?>
<sst xmlns="http://schemas.openxmlformats.org/spreadsheetml/2006/main" count="212" uniqueCount="80">
  <si>
    <t>%</t>
  </si>
  <si>
    <t>Type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</si>
  <si>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</si>
  <si>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</si>
  <si>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</si>
  <si>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</si>
  <si>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</si>
  <si>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</si>
  <si>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Number of trees</t>
  </si>
  <si>
    <t># of Trees</t>
  </si>
  <si>
    <t>Tree Species</t>
  </si>
  <si>
    <t>Beech</t>
  </si>
  <si>
    <t>Turkey oak</t>
  </si>
  <si>
    <t>Hungarian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</si>
  <si>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</si>
  <si>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</si>
  <si>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</si>
  <si>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</si>
  <si>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</si>
  <si>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</si>
  <si>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</si>
  <si>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</si>
  <si>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</si>
  <si>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</si>
  <si>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</si>
  <si>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</si>
  <si>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Oriental hornbeam</t>
  </si>
  <si>
    <t>Hop hornbeam</t>
  </si>
  <si>
    <t>Alder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</si>
  <si>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</si>
  <si>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</si>
  <si>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</si>
  <si>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</si>
  <si>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</si>
  <si>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</si>
  <si>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</si>
  <si>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</si>
  <si>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</si>
  <si>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Turkish hazel</t>
  </si>
  <si>
    <t>Europ. white elm</t>
  </si>
  <si>
    <t>Wych elm</t>
  </si>
  <si>
    <t>Ash-leaved maple</t>
  </si>
  <si>
    <t>Balkan maple</t>
  </si>
  <si>
    <t>Europ. hackberry</t>
  </si>
  <si>
    <t>Wild service tree</t>
  </si>
  <si>
    <t>Mountain ash</t>
  </si>
  <si>
    <t>Common walnut</t>
  </si>
  <si>
    <t>Austrian pine</t>
  </si>
  <si>
    <t>Scots pine</t>
  </si>
  <si>
    <t>Spruce</t>
  </si>
  <si>
    <t>Fir</t>
  </si>
  <si>
    <t>Weymouth pine</t>
  </si>
  <si>
    <t>Douglas-fir</t>
  </si>
  <si>
    <t>Other conifers</t>
  </si>
  <si>
    <t>Yew</t>
  </si>
  <si>
    <t>Black walnut</t>
  </si>
  <si>
    <t>Larch</t>
  </si>
  <si>
    <t xml:space="preserve"> -- </t>
  </si>
  <si>
    <t>Overall total</t>
  </si>
  <si>
    <t>Smooth-leaved elm</t>
  </si>
  <si>
    <t>Euramer. poplar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</si>
  <si>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</si>
  <si>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Even-aged stands</t>
  </si>
  <si>
    <t>Sub-total Broadleaves Even-aged stands</t>
  </si>
  <si>
    <t>Sub-total Conifers Even-aged stands</t>
  </si>
  <si>
    <t>Sub-total Even-aged stands</t>
  </si>
  <si>
    <t>Uneven-aged stands</t>
  </si>
  <si>
    <t>Sub-total Broadleaves Uneven-aged stands</t>
  </si>
  <si>
    <t>Sub-total Conifers Uneven-aged stands</t>
  </si>
  <si>
    <t>Sub-total Uneven-aged stands</t>
  </si>
  <si>
    <t>Selection stands</t>
  </si>
  <si>
    <t>Sub-total Broadleaves Selection stands</t>
  </si>
  <si>
    <t>Sub-total Conifers Selection stands</t>
  </si>
  <si>
    <t>Sub-total Selection stands</t>
  </si>
  <si>
    <t>Virgin forests</t>
  </si>
  <si>
    <t>Sub-total Broadleaves Virgin forests</t>
  </si>
  <si>
    <t>Sub-total Virgin forests</t>
  </si>
  <si>
    <t>All 4 structure form types</t>
  </si>
  <si>
    <t>Stand Structure form</t>
  </si>
  <si>
    <t>All 4 structure form types,
%  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</si>
</sst>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9" xfId="0" applyFont="1" applyBorder="1"/>
    <xf numFmtId="0" fontId="0" fillId="0" borderId="29" xfId="0" applyBorder="1"/>
    <xf numFmtId="0" fontId="0" fillId="0" borderId="27" xfId="0" applyBorder="1"/>
    <xf numFmtId="0" fontId="0" fillId="0" borderId="26" xfId="0" applyBorder="1"/>
    <xf numFmtId="0" fontId="0" fillId="0" borderId="21" xfId="0" applyBorder="1" applyAlignment="1">
      <alignment horizontal="center"/>
    </xf>
    <xf numFmtId="0" fontId="16" fillId="0" borderId="25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8" xfId="0" applyNumberFormat="1" applyFont="1" applyBorder="1"/>
    <xf numFmtId="165" fontId="0" fillId="0" borderId="11" xfId="0" applyNumberFormat="1" applyBorder="1"/>
    <xf numFmtId="165" fontId="0" fillId="0" borderId="32" xfId="0" applyNumberFormat="1" applyBorder="1"/>
    <xf numFmtId="165" fontId="0" fillId="0" borderId="34" xfId="0" applyNumberFormat="1" applyBorder="1"/>
    <xf numFmtId="165" fontId="16" fillId="0" borderId="35" xfId="0" applyNumberFormat="1" applyFont="1" applyBorder="1"/>
    <xf numFmtId="164" fontId="0" fillId="0" borderId="36" xfId="0" applyNumberFormat="1" applyBorder="1"/>
    <xf numFmtId="165" fontId="0" fillId="0" borderId="31" xfId="0" applyNumberFormat="1" applyBorder="1"/>
    <xf numFmtId="165" fontId="0" fillId="0" borderId="33" xfId="0" applyNumberFormat="1" applyBorder="1"/>
    <xf numFmtId="165" fontId="16" fillId="0" borderId="37" xfId="0" applyNumberFormat="1" applyFont="1" applyBorder="1"/>
    <xf numFmtId="3" fontId="16" fillId="0" borderId="14" xfId="0" applyNumberFormat="1" applyFont="1" applyBorder="1" applyAlignment="1">
      <alignment horizontal="center" vertical="top"/>
    </xf>
    <xf numFmtId="0" fontId="0" fillId="0" borderId="38" xfId="0" applyBorder="1" applyAlignment="1">
      <alignment horizontal="center"/>
    </xf>
    <xf numFmtId="0" fontId="16" fillId="0" borderId="39" xfId="0" applyFont="1" applyBorder="1" applyAlignment="1">
      <alignment horizontal="center" vertical="top"/>
    </xf>
    <xf numFmtId="3" fontId="16" fillId="0" borderId="13" xfId="0" applyNumberFormat="1" applyFont="1" applyBorder="1" applyAlignment="1">
      <alignment horizontal="center" vertical="top"/>
    </xf>
    <xf numFmtId="10" fontId="0" fillId="0" borderId="0" xfId="0" applyNumberFormat="1"/>
    <xf numFmtId="0" fontId="16" fillId="0" borderId="28" xfId="0" applyFont="1" applyBorder="1" applyAlignment="1">
      <alignment vertical="top" wrapText="1"/>
    </xf>
    <xf numFmtId="0" fontId="16" fillId="0" borderId="41" xfId="0" applyFont="1" applyFill="1" applyBorder="1"/>
    <xf numFmtId="3" fontId="16" fillId="0" borderId="35" xfId="0" applyNumberFormat="1" applyFont="1" applyBorder="1"/>
    <xf numFmtId="0" fontId="21" fillId="0" borderId="24" xfId="0" applyFont="1" applyBorder="1" applyAlignment="1">
      <alignment wrapText="1"/>
    </xf>
    <xf numFmtId="164" fontId="0" fillId="0" borderId="33" xfId="0" applyNumberFormat="1" applyBorder="1"/>
    <xf numFmtId="164" fontId="0" fillId="0" borderId="44" xfId="0" applyNumberFormat="1" applyBorder="1"/>
    <xf numFmtId="164" fontId="16" fillId="0" borderId="45" xfId="0" applyNumberFormat="1" applyFont="1" applyBorder="1"/>
    <xf numFmtId="165" fontId="16" fillId="0" borderId="46" xfId="0" applyNumberFormat="1" applyFont="1" applyBorder="1"/>
    <xf numFmtId="0" fontId="0" fillId="0" borderId="32" xfId="0" applyBorder="1"/>
    <xf numFmtId="4" fontId="0" fillId="0" borderId="10" xfId="0" applyNumberFormat="1" applyBorder="1"/>
    <xf numFmtId="0" fontId="0" fillId="0" borderId="11" xfId="0" applyBorder="1"/>
    <xf numFmtId="4" fontId="0" fillId="0" borderId="16" xfId="0" applyNumberFormat="1" applyBorder="1"/>
    <xf numFmtId="165" fontId="16" fillId="0" borderId="42" xfId="0" applyNumberFormat="1" applyFont="1" applyBorder="1"/>
    <xf numFmtId="166" fontId="16" fillId="0" borderId="15" xfId="0" applyNumberFormat="1" applyFont="1" applyBorder="1" applyAlignment="1">
      <alignment horizontal="center" wrapText="1"/>
    </xf>
    <xf numFmtId="166" fontId="0" fillId="0" borderId="12" xfId="0" applyNumberFormat="1" applyBorder="1"/>
    <xf numFmtId="166" fontId="0" fillId="0" borderId="17" xfId="0" applyNumberFormat="1" applyBorder="1"/>
    <xf numFmtId="166" fontId="16" fillId="0" borderId="19" xfId="0" applyNumberFormat="1" applyFont="1" applyBorder="1"/>
    <xf numFmtId="166" fontId="0" fillId="0" borderId="43" xfId="0" applyNumberFormat="1" applyBorder="1"/>
    <xf numFmtId="166" fontId="0" fillId="0" borderId="0" xfId="0" applyNumberFormat="1"/>
    <xf numFmtId="166" fontId="0" fillId="0" borderId="26" xfId="0" applyNumberFormat="1" applyBorder="1"/>
    <xf numFmtId="166" fontId="16" fillId="0" borderId="30" xfId="0" applyNumberFormat="1" applyFont="1" applyBorder="1"/>
    <xf numFmtId="166" fontId="0" fillId="0" borderId="29" xfId="0" applyNumberFormat="1" applyBorder="1"/>
    <xf numFmtId="164" fontId="16" fillId="0" borderId="37" xfId="0" applyNumberFormat="1" applyFont="1" applyBorder="1"/>
    <xf numFmtId="166" fontId="0" fillId="0" borderId="19" xfId="0" applyNumberFormat="1" applyBorder="1"/>
    <xf numFmtId="166" fontId="16" fillId="0" borderId="47" xfId="0" applyNumberFormat="1" applyFont="1" applyBorder="1"/>
    <xf numFmtId="0" fontId="16" fillId="0" borderId="22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8.140625" bestFit="1" customWidth="1"/>
    <col min="3" max="3" width="36.28515625" bestFit="1" customWidth="1"/>
    <col min="4" max="4" width="16.7109375" style="1" customWidth="1"/>
    <col min="5" max="5" width="11.140625" style="2" customWidth="1"/>
    <col min="6" max="6" width="26" style="52" customWidth="1"/>
    <col min="7" max="7" width="16.7109375" style="1" customWidth="1"/>
    <col min="8" max="8" width="6.7109375" style="2" customWidth="1"/>
    <col min="9" max="9" width="27.85546875" style="52" customWidth="1"/>
    <col min="10" max="10" width="12.7109375" style="1" customWidth="1"/>
    <col min="11" max="11" width="11.85546875" style="2" customWidth="1"/>
    <col min="12" max="12" width="6.7109375" style="2" customWidth="1"/>
    <col min="13" max="13" width="24.85546875" style="52" customWidth="1"/>
  </cols>
  <sheetData>
    <row r="1" spans="1:13" x14ac:dyDescent="0.25">
      <c r="A1" s="3"/>
      <c r="B1" s="9" t="s">
        <v>10</v>
      </c>
      <c r="C1" s="6" t="s">
        <v>78</v>
      </c>
      <c r="D1" s="59" t="s">
        <v>8</v>
      </c>
      <c r="E1" s="60"/>
      <c r="F1" s="61"/>
      <c r="G1" s="62" t="s">
        <v>4</v>
      </c>
      <c r="H1" s="63"/>
      <c r="I1" s="64"/>
      <c r="J1" s="62" t="s">
        <v>6</v>
      </c>
      <c r="K1" s="63"/>
      <c r="L1" s="63"/>
      <c r="M1" s="64"/>
    </row>
    <row r="2" spans="1:13" s="17" customFormat="1" ht="30.75" thickBot="1" x14ac:dyDescent="0.3">
      <c r="A2" s="31" t="s">
        <v>3</v>
      </c>
      <c r="B2" s="34" t="s">
        <v>61</v>
      </c>
      <c r="C2" s="14" t="s">
        <v>1</v>
      </c>
      <c r="D2" s="32" t="s">
        <v>9</v>
      </c>
      <c r="E2" s="16" t="s">
        <v>0</v>
      </c>
      <c r="F2" s="47" t="s">
        <v>79</v>
      </c>
      <c r="G2" s="15" t="s">
        <v>5</v>
      </c>
      <c r="H2" s="16" t="s">
        <v>0</v>
      </c>
      <c r="I2" s="47" t="s">
        <v>79</v>
      </c>
      <c r="J2" s="15" t="s">
        <v>5</v>
      </c>
      <c r="K2" s="16" t="s">
        <v>0</v>
      </c>
      <c r="L2" s="29" t="s">
        <v>7</v>
      </c>
      <c r="M2" s="47" t="s">
        <v>79</v>
      </c>
    </row>
    <row r="3" spans="1:13" x14ac:dyDescent="0.25">
      <c r="A3" s="30">
        <v>1</v>
      </c>
      <c r="B3" s="10" t="s">
        <v>11</v>
      </c>
      <c r="C3" s="4" t="s">
        <v>62</v>
      </c>
      <c r="D3" s="8">
        <v>373179264</v>
      </c>
      <c r="E3" s="21">
        <v>18.5</v>
      </c>
      <c r="F3" s="48">
        <f t="shared" ref="F3:F42" si="0">D3/$D$97</f>
        <v>0.17647448060341078</v>
      </c>
      <c r="G3" s="8">
        <v>104573986</v>
      </c>
      <c r="H3" s="21">
        <v>34.799999999999997</v>
      </c>
      <c r="I3" s="48">
        <f t="shared" ref="I3:I42" si="1">G3/$G$97</f>
        <v>0.28848997456788972</v>
      </c>
      <c r="J3" s="8">
        <v>1996166</v>
      </c>
      <c r="K3" s="21">
        <v>25.5</v>
      </c>
      <c r="L3" s="26">
        <v>1.9</v>
      </c>
      <c r="M3" s="48">
        <f t="shared" ref="M3:M42" si="2">J3/$J$97</f>
        <v>0.21984749403509513</v>
      </c>
    </row>
    <row r="4" spans="1:13" x14ac:dyDescent="0.25">
      <c r="A4" s="13">
        <v>2</v>
      </c>
      <c r="B4" s="12" t="s">
        <v>12</v>
      </c>
      <c r="C4" s="5" t="s">
        <v>62</v>
      </c>
      <c r="D4" s="25">
        <v>233576877</v>
      </c>
      <c r="E4" s="23">
        <v>11.6</v>
      </c>
      <c r="F4" s="49">
        <f t="shared" si="0"/>
        <v>0.11045725747918772</v>
      </c>
      <c r="G4" s="25">
        <v>46664132</v>
      </c>
      <c r="H4" s="23">
        <v>15.5</v>
      </c>
      <c r="I4" s="49">
        <f t="shared" si="1"/>
        <v>0.1287331081930132</v>
      </c>
      <c r="J4" s="25">
        <v>1029204</v>
      </c>
      <c r="K4" s="23">
        <v>13.1</v>
      </c>
      <c r="L4" s="27">
        <v>2.2000000000000002</v>
      </c>
      <c r="M4" s="53">
        <f t="shared" si="2"/>
        <v>0.11335125448028674</v>
      </c>
    </row>
    <row r="5" spans="1:13" x14ac:dyDescent="0.25">
      <c r="A5" s="13">
        <v>3</v>
      </c>
      <c r="B5" s="12" t="s">
        <v>14</v>
      </c>
      <c r="C5" s="5" t="s">
        <v>62</v>
      </c>
      <c r="D5" s="25">
        <v>129364745</v>
      </c>
      <c r="E5" s="23">
        <v>6.4</v>
      </c>
      <c r="F5" s="49">
        <f t="shared" si="0"/>
        <v>6.1175896906929109E-2</v>
      </c>
      <c r="G5" s="25">
        <v>21227230</v>
      </c>
      <c r="H5" s="23">
        <v>7.1</v>
      </c>
      <c r="I5" s="49">
        <f t="shared" si="1"/>
        <v>5.8559908415910869E-2</v>
      </c>
      <c r="J5" s="25">
        <v>547225</v>
      </c>
      <c r="K5" s="23">
        <v>7</v>
      </c>
      <c r="L5" s="27">
        <v>2.6</v>
      </c>
      <c r="M5" s="53">
        <f t="shared" si="2"/>
        <v>6.0268557285994721E-2</v>
      </c>
    </row>
    <row r="6" spans="1:13" x14ac:dyDescent="0.25">
      <c r="A6" s="13">
        <v>4</v>
      </c>
      <c r="B6" s="11" t="s">
        <v>13</v>
      </c>
      <c r="C6" s="5" t="s">
        <v>62</v>
      </c>
      <c r="D6" s="7">
        <v>153047148</v>
      </c>
      <c r="E6" s="22">
        <v>7.6</v>
      </c>
      <c r="F6" s="49">
        <f t="shared" si="0"/>
        <v>7.2375178785746633E-2</v>
      </c>
      <c r="G6" s="7">
        <v>20889428</v>
      </c>
      <c r="H6" s="22">
        <v>6.9</v>
      </c>
      <c r="I6" s="49">
        <f t="shared" si="1"/>
        <v>5.7628008484421379E-2</v>
      </c>
      <c r="J6" s="7">
        <v>516883</v>
      </c>
      <c r="K6" s="22">
        <v>6.6</v>
      </c>
      <c r="L6" s="27">
        <v>2.5</v>
      </c>
      <c r="M6" s="53">
        <f t="shared" si="2"/>
        <v>5.6926844891327717E-2</v>
      </c>
    </row>
    <row r="7" spans="1:13" x14ac:dyDescent="0.25">
      <c r="A7" s="13">
        <v>5</v>
      </c>
      <c r="B7" s="12" t="s">
        <v>16</v>
      </c>
      <c r="C7" s="5" t="s">
        <v>62</v>
      </c>
      <c r="D7" s="25">
        <v>252027667</v>
      </c>
      <c r="E7" s="23">
        <v>12.5</v>
      </c>
      <c r="F7" s="49">
        <f t="shared" si="0"/>
        <v>0.11918253751503828</v>
      </c>
      <c r="G7" s="25">
        <v>14822760</v>
      </c>
      <c r="H7" s="23">
        <v>4.9000000000000004</v>
      </c>
      <c r="I7" s="49">
        <f t="shared" si="1"/>
        <v>4.0891791725582043E-2</v>
      </c>
      <c r="J7" s="25">
        <v>329047</v>
      </c>
      <c r="K7" s="23">
        <v>4.2</v>
      </c>
      <c r="L7" s="27">
        <v>2.2000000000000002</v>
      </c>
      <c r="M7" s="53">
        <f t="shared" si="2"/>
        <v>3.6239550403005534E-2</v>
      </c>
    </row>
    <row r="8" spans="1:13" x14ac:dyDescent="0.25">
      <c r="A8" s="13">
        <v>6</v>
      </c>
      <c r="B8" s="12" t="s">
        <v>15</v>
      </c>
      <c r="C8" s="5" t="s">
        <v>62</v>
      </c>
      <c r="D8" s="25">
        <v>218845449</v>
      </c>
      <c r="E8" s="23">
        <v>10.8</v>
      </c>
      <c r="F8" s="49">
        <f t="shared" si="0"/>
        <v>0.10349084386611369</v>
      </c>
      <c r="G8" s="25">
        <v>11243944</v>
      </c>
      <c r="H8" s="23">
        <v>3.7</v>
      </c>
      <c r="I8" s="49">
        <f t="shared" si="1"/>
        <v>3.1018853184029686E-2</v>
      </c>
      <c r="J8" s="25">
        <v>516857</v>
      </c>
      <c r="K8" s="23">
        <v>6.6</v>
      </c>
      <c r="L8" s="27">
        <v>4.5999999999999996</v>
      </c>
      <c r="M8" s="53">
        <f t="shared" si="2"/>
        <v>5.692398138456279E-2</v>
      </c>
    </row>
    <row r="9" spans="1:13" x14ac:dyDescent="0.25">
      <c r="A9" s="13">
        <v>7</v>
      </c>
      <c r="B9" s="11" t="s">
        <v>18</v>
      </c>
      <c r="C9" s="5" t="s">
        <v>62</v>
      </c>
      <c r="D9" s="7">
        <v>10996463</v>
      </c>
      <c r="E9" s="22">
        <v>0.5</v>
      </c>
      <c r="F9" s="49">
        <f t="shared" si="0"/>
        <v>5.2001686149411143E-3</v>
      </c>
      <c r="G9" s="7">
        <v>9242373</v>
      </c>
      <c r="H9" s="22">
        <v>3.1</v>
      </c>
      <c r="I9" s="49">
        <f t="shared" si="1"/>
        <v>2.5497086356801493E-2</v>
      </c>
      <c r="J9" s="7">
        <v>157886</v>
      </c>
      <c r="K9" s="22">
        <v>2</v>
      </c>
      <c r="L9" s="27">
        <v>1.7</v>
      </c>
      <c r="M9" s="53">
        <f t="shared" si="2"/>
        <v>1.7388754964880192E-2</v>
      </c>
    </row>
    <row r="10" spans="1:13" x14ac:dyDescent="0.25">
      <c r="A10" s="13">
        <v>8</v>
      </c>
      <c r="B10" s="12" t="s">
        <v>60</v>
      </c>
      <c r="C10" s="5" t="s">
        <v>62</v>
      </c>
      <c r="D10" s="25">
        <v>6489959</v>
      </c>
      <c r="E10" s="23">
        <v>0.3</v>
      </c>
      <c r="F10" s="49">
        <f t="shared" si="0"/>
        <v>3.069066944894428E-3</v>
      </c>
      <c r="G10" s="25">
        <v>6137862</v>
      </c>
      <c r="H10" s="23">
        <v>2</v>
      </c>
      <c r="I10" s="49">
        <f t="shared" si="1"/>
        <v>1.6932620817200338E-2</v>
      </c>
      <c r="J10" s="25">
        <v>338272</v>
      </c>
      <c r="K10" s="23">
        <v>4.3</v>
      </c>
      <c r="L10" s="27">
        <v>5.5</v>
      </c>
      <c r="M10" s="53">
        <f t="shared" si="2"/>
        <v>3.7255544630175899E-2</v>
      </c>
    </row>
    <row r="11" spans="1:13" x14ac:dyDescent="0.25">
      <c r="A11" s="13">
        <v>9</v>
      </c>
      <c r="B11" s="12" t="s">
        <v>17</v>
      </c>
      <c r="C11" s="5" t="s">
        <v>62</v>
      </c>
      <c r="D11" s="25">
        <v>15416856</v>
      </c>
      <c r="E11" s="23">
        <v>0.8</v>
      </c>
      <c r="F11" s="49">
        <f t="shared" si="0"/>
        <v>7.2905488530508947E-3</v>
      </c>
      <c r="G11" s="25">
        <v>5792311</v>
      </c>
      <c r="H11" s="23">
        <v>1.9</v>
      </c>
      <c r="I11" s="49">
        <f t="shared" si="1"/>
        <v>1.5979343592002964E-2</v>
      </c>
      <c r="J11" s="25">
        <v>153519</v>
      </c>
      <c r="K11" s="23">
        <v>2</v>
      </c>
      <c r="L11" s="27">
        <v>2.7</v>
      </c>
      <c r="M11" s="53">
        <f t="shared" si="2"/>
        <v>1.6907795963248432E-2</v>
      </c>
    </row>
    <row r="12" spans="1:13" x14ac:dyDescent="0.25">
      <c r="A12" s="13">
        <v>10</v>
      </c>
      <c r="B12" s="11" t="s">
        <v>22</v>
      </c>
      <c r="C12" s="5" t="s">
        <v>62</v>
      </c>
      <c r="D12" s="7">
        <v>16655518</v>
      </c>
      <c r="E12" s="22">
        <v>0.8</v>
      </c>
      <c r="F12" s="49">
        <f t="shared" si="0"/>
        <v>7.8763054965207257E-3</v>
      </c>
      <c r="G12" s="7">
        <v>3481413</v>
      </c>
      <c r="H12" s="22">
        <v>1.2</v>
      </c>
      <c r="I12" s="49">
        <f t="shared" si="1"/>
        <v>9.604231283966938E-3</v>
      </c>
      <c r="J12" s="7">
        <v>69682</v>
      </c>
      <c r="K12" s="22">
        <v>0.9</v>
      </c>
      <c r="L12" s="27">
        <v>2</v>
      </c>
      <c r="M12" s="53">
        <f t="shared" si="2"/>
        <v>7.6744183997490686E-3</v>
      </c>
    </row>
    <row r="13" spans="1:13" x14ac:dyDescent="0.25">
      <c r="A13" s="13">
        <v>11</v>
      </c>
      <c r="B13" s="12" t="s">
        <v>20</v>
      </c>
      <c r="C13" s="5" t="s">
        <v>62</v>
      </c>
      <c r="D13" s="25">
        <v>103590010</v>
      </c>
      <c r="E13" s="23">
        <v>5.0999999999999996</v>
      </c>
      <c r="F13" s="49">
        <f t="shared" si="0"/>
        <v>4.898716240153185E-2</v>
      </c>
      <c r="G13" s="25">
        <v>3476647</v>
      </c>
      <c r="H13" s="23">
        <v>1.2</v>
      </c>
      <c r="I13" s="49">
        <f t="shared" si="1"/>
        <v>9.5910832414050854E-3</v>
      </c>
      <c r="J13" s="25">
        <v>101656</v>
      </c>
      <c r="K13" s="23">
        <v>1.3</v>
      </c>
      <c r="L13" s="27">
        <v>2.9</v>
      </c>
      <c r="M13" s="53">
        <f t="shared" si="2"/>
        <v>1.1195870911352879E-2</v>
      </c>
    </row>
    <row r="14" spans="1:13" x14ac:dyDescent="0.25">
      <c r="A14" s="13">
        <v>12</v>
      </c>
      <c r="B14" s="12" t="s">
        <v>19</v>
      </c>
      <c r="C14" s="5" t="s">
        <v>62</v>
      </c>
      <c r="D14" s="25">
        <v>47260092</v>
      </c>
      <c r="E14" s="23">
        <v>2.2999999999999998</v>
      </c>
      <c r="F14" s="49">
        <f t="shared" si="0"/>
        <v>2.2349045066366306E-2</v>
      </c>
      <c r="G14" s="25">
        <v>3118275</v>
      </c>
      <c r="H14" s="23">
        <v>1</v>
      </c>
      <c r="I14" s="49">
        <f t="shared" si="1"/>
        <v>8.6024365127067657E-3</v>
      </c>
      <c r="J14" s="25">
        <v>72075</v>
      </c>
      <c r="K14" s="23">
        <v>0.9</v>
      </c>
      <c r="L14" s="27">
        <v>2.2999999999999998</v>
      </c>
      <c r="M14" s="53">
        <f t="shared" si="2"/>
        <v>7.937971156997705E-3</v>
      </c>
    </row>
    <row r="15" spans="1:13" x14ac:dyDescent="0.25">
      <c r="A15" s="13">
        <v>13</v>
      </c>
      <c r="B15" s="11" t="s">
        <v>21</v>
      </c>
      <c r="C15" s="5" t="s">
        <v>62</v>
      </c>
      <c r="D15" s="7">
        <v>45424310</v>
      </c>
      <c r="E15" s="22">
        <v>2.2000000000000002</v>
      </c>
      <c r="F15" s="49">
        <f t="shared" si="0"/>
        <v>2.1480913564421195E-2</v>
      </c>
      <c r="G15" s="7">
        <v>2910076</v>
      </c>
      <c r="H15" s="22">
        <v>1</v>
      </c>
      <c r="I15" s="49">
        <f t="shared" si="1"/>
        <v>8.0280745082302422E-3</v>
      </c>
      <c r="J15" s="7">
        <v>89372</v>
      </c>
      <c r="K15" s="22">
        <v>1.1000000000000001</v>
      </c>
      <c r="L15" s="27">
        <v>3.1</v>
      </c>
      <c r="M15" s="53">
        <f t="shared" si="2"/>
        <v>9.8429740998015811E-3</v>
      </c>
    </row>
    <row r="16" spans="1:13" x14ac:dyDescent="0.25">
      <c r="A16" s="13">
        <v>14</v>
      </c>
      <c r="B16" s="12" t="s">
        <v>23</v>
      </c>
      <c r="C16" s="5" t="s">
        <v>62</v>
      </c>
      <c r="D16" s="25">
        <v>21674391</v>
      </c>
      <c r="E16" s="23">
        <v>1.1000000000000001</v>
      </c>
      <c r="F16" s="49">
        <f t="shared" si="0"/>
        <v>1.0249703729841327E-2</v>
      </c>
      <c r="G16" s="25">
        <v>2008677</v>
      </c>
      <c r="H16" s="23">
        <v>0.7</v>
      </c>
      <c r="I16" s="49">
        <f t="shared" si="1"/>
        <v>5.541370266263973E-3</v>
      </c>
      <c r="J16" s="25">
        <v>92646</v>
      </c>
      <c r="K16" s="23">
        <v>1.2</v>
      </c>
      <c r="L16" s="27">
        <v>4.5999999999999996</v>
      </c>
      <c r="M16" s="53">
        <f t="shared" si="2"/>
        <v>1.0203555682430933E-2</v>
      </c>
    </row>
    <row r="17" spans="1:13" x14ac:dyDescent="0.25">
      <c r="A17" s="13">
        <v>15</v>
      </c>
      <c r="B17" s="12" t="s">
        <v>24</v>
      </c>
      <c r="C17" s="5" t="s">
        <v>62</v>
      </c>
      <c r="D17" s="25">
        <v>6662601</v>
      </c>
      <c r="E17" s="23">
        <v>0.3</v>
      </c>
      <c r="F17" s="49">
        <f t="shared" si="0"/>
        <v>3.1507084245248024E-3</v>
      </c>
      <c r="G17" s="25">
        <v>1912086</v>
      </c>
      <c r="H17" s="23">
        <v>0.6</v>
      </c>
      <c r="I17" s="49">
        <f t="shared" si="1"/>
        <v>5.2749030864293334E-3</v>
      </c>
      <c r="J17" s="25">
        <v>42819</v>
      </c>
      <c r="K17" s="23">
        <v>0.5</v>
      </c>
      <c r="L17" s="27">
        <v>2.2000000000000002</v>
      </c>
      <c r="M17" s="53">
        <f t="shared" si="2"/>
        <v>4.7158652372040893E-3</v>
      </c>
    </row>
    <row r="18" spans="1:13" x14ac:dyDescent="0.25">
      <c r="A18" s="13">
        <v>16</v>
      </c>
      <c r="B18" s="11" t="s">
        <v>34</v>
      </c>
      <c r="C18" s="5" t="s">
        <v>62</v>
      </c>
      <c r="D18" s="7">
        <v>5935585</v>
      </c>
      <c r="E18" s="22">
        <v>0.3</v>
      </c>
      <c r="F18" s="49">
        <f t="shared" si="0"/>
        <v>2.8069064414908006E-3</v>
      </c>
      <c r="G18" s="7">
        <v>1718564</v>
      </c>
      <c r="H18" s="22">
        <v>0.6</v>
      </c>
      <c r="I18" s="49">
        <f t="shared" si="1"/>
        <v>4.7410307631698271E-3</v>
      </c>
      <c r="J18" s="7">
        <v>31459</v>
      </c>
      <c r="K18" s="22">
        <v>0.4</v>
      </c>
      <c r="L18" s="27">
        <v>1.8</v>
      </c>
      <c r="M18" s="53">
        <f t="shared" si="2"/>
        <v>3.4647330506831888E-3</v>
      </c>
    </row>
    <row r="19" spans="1:13" x14ac:dyDescent="0.25">
      <c r="A19" s="13">
        <v>17</v>
      </c>
      <c r="B19" s="12" t="s">
        <v>26</v>
      </c>
      <c r="C19" s="5" t="s">
        <v>62</v>
      </c>
      <c r="D19" s="25">
        <v>88431541</v>
      </c>
      <c r="E19" s="23">
        <v>4.4000000000000004</v>
      </c>
      <c r="F19" s="49">
        <f t="shared" si="0"/>
        <v>4.1818803380603231E-2</v>
      </c>
      <c r="G19" s="25">
        <v>1716480</v>
      </c>
      <c r="H19" s="23">
        <v>0.6</v>
      </c>
      <c r="I19" s="49">
        <f t="shared" si="1"/>
        <v>4.7352815981050135E-3</v>
      </c>
      <c r="J19" s="25">
        <v>55048</v>
      </c>
      <c r="K19" s="23">
        <v>0.7</v>
      </c>
      <c r="L19" s="27">
        <v>3.2</v>
      </c>
      <c r="M19" s="53">
        <f t="shared" si="2"/>
        <v>6.0627046305988166E-3</v>
      </c>
    </row>
    <row r="20" spans="1:13" x14ac:dyDescent="0.25">
      <c r="A20" s="13">
        <v>18</v>
      </c>
      <c r="B20" s="12" t="s">
        <v>27</v>
      </c>
      <c r="C20" s="5" t="s">
        <v>62</v>
      </c>
      <c r="D20" s="25">
        <v>21767727</v>
      </c>
      <c r="E20" s="23">
        <v>1.1000000000000001</v>
      </c>
      <c r="F20" s="49">
        <f t="shared" si="0"/>
        <v>1.0293841825685796E-2</v>
      </c>
      <c r="G20" s="25">
        <v>1437186</v>
      </c>
      <c r="H20" s="23">
        <v>0.5</v>
      </c>
      <c r="I20" s="49">
        <f t="shared" si="1"/>
        <v>3.9647886481952322E-3</v>
      </c>
      <c r="J20" s="25">
        <v>33238</v>
      </c>
      <c r="K20" s="23">
        <v>0.4</v>
      </c>
      <c r="L20" s="27">
        <v>2.2999999999999998</v>
      </c>
      <c r="M20" s="53">
        <f t="shared" si="2"/>
        <v>3.6606629943293756E-3</v>
      </c>
    </row>
    <row r="21" spans="1:13" x14ac:dyDescent="0.25">
      <c r="A21" s="13">
        <v>19</v>
      </c>
      <c r="B21" s="11" t="s">
        <v>35</v>
      </c>
      <c r="C21" s="5" t="s">
        <v>62</v>
      </c>
      <c r="D21" s="7">
        <v>10381341</v>
      </c>
      <c r="E21" s="22">
        <v>0.5</v>
      </c>
      <c r="F21" s="49">
        <f t="shared" si="0"/>
        <v>4.9092807068237673E-3</v>
      </c>
      <c r="G21" s="7">
        <v>1223552</v>
      </c>
      <c r="H21" s="22">
        <v>0.4</v>
      </c>
      <c r="I21" s="49">
        <f t="shared" si="1"/>
        <v>3.3754330198572575E-3</v>
      </c>
      <c r="J21" s="7">
        <v>34645</v>
      </c>
      <c r="K21" s="22">
        <v>0.4</v>
      </c>
      <c r="L21" s="27">
        <v>2.8</v>
      </c>
      <c r="M21" s="53">
        <f t="shared" si="2"/>
        <v>3.8156227642620259E-3</v>
      </c>
    </row>
    <row r="22" spans="1:13" x14ac:dyDescent="0.25">
      <c r="A22" s="13">
        <v>20</v>
      </c>
      <c r="B22" s="12" t="s">
        <v>25</v>
      </c>
      <c r="C22" s="5" t="s">
        <v>62</v>
      </c>
      <c r="D22" s="25">
        <v>12176495</v>
      </c>
      <c r="E22" s="23">
        <v>0.6</v>
      </c>
      <c r="F22" s="49">
        <f t="shared" si="0"/>
        <v>5.7581994445838995E-3</v>
      </c>
      <c r="G22" s="25">
        <v>1208460</v>
      </c>
      <c r="H22" s="23">
        <v>0.4</v>
      </c>
      <c r="I22" s="49">
        <f t="shared" si="1"/>
        <v>3.333798471316872E-3</v>
      </c>
      <c r="J22" s="25">
        <v>30572</v>
      </c>
      <c r="K22" s="23">
        <v>0.4</v>
      </c>
      <c r="L22" s="27">
        <v>2.5</v>
      </c>
      <c r="M22" s="53">
        <f t="shared" si="2"/>
        <v>3.3670434160490304E-3</v>
      </c>
    </row>
    <row r="23" spans="1:13" x14ac:dyDescent="0.25">
      <c r="A23" s="13">
        <v>21</v>
      </c>
      <c r="B23" s="11" t="s">
        <v>59</v>
      </c>
      <c r="C23" s="5" t="s">
        <v>62</v>
      </c>
      <c r="D23" s="7">
        <v>18665149</v>
      </c>
      <c r="E23" s="22">
        <v>0.9</v>
      </c>
      <c r="F23" s="49">
        <f t="shared" si="0"/>
        <v>8.8266492619490031E-3</v>
      </c>
      <c r="G23" s="7">
        <v>1097943</v>
      </c>
      <c r="H23" s="22">
        <v>0.4</v>
      </c>
      <c r="I23" s="49">
        <f t="shared" si="1"/>
        <v>3.0289134063130434E-3</v>
      </c>
      <c r="J23" s="7">
        <v>43101</v>
      </c>
      <c r="K23" s="22">
        <v>0.5</v>
      </c>
      <c r="L23" s="27">
        <v>3.9</v>
      </c>
      <c r="M23" s="53">
        <f t="shared" si="2"/>
        <v>4.7469232721159644E-3</v>
      </c>
    </row>
    <row r="24" spans="1:13" x14ac:dyDescent="0.25">
      <c r="A24" s="13">
        <v>22</v>
      </c>
      <c r="B24" s="12" t="s">
        <v>29</v>
      </c>
      <c r="C24" s="5" t="s">
        <v>62</v>
      </c>
      <c r="D24" s="25">
        <v>1457553</v>
      </c>
      <c r="E24" s="23">
        <v>0.1</v>
      </c>
      <c r="F24" s="49">
        <f t="shared" si="0"/>
        <v>6.8926902816053364E-4</v>
      </c>
      <c r="G24" s="25">
        <v>1017364</v>
      </c>
      <c r="H24" s="23">
        <v>0.3</v>
      </c>
      <c r="I24" s="49">
        <f t="shared" si="1"/>
        <v>2.8066187941452911E-3</v>
      </c>
      <c r="J24" s="25">
        <v>42236</v>
      </c>
      <c r="K24" s="23">
        <v>0.5</v>
      </c>
      <c r="L24" s="27">
        <v>4.2</v>
      </c>
      <c r="M24" s="53">
        <f t="shared" si="2"/>
        <v>4.6516566047444339E-3</v>
      </c>
    </row>
    <row r="25" spans="1:13" x14ac:dyDescent="0.25">
      <c r="A25" s="13">
        <v>23</v>
      </c>
      <c r="B25" s="12" t="s">
        <v>32</v>
      </c>
      <c r="C25" s="5" t="s">
        <v>62</v>
      </c>
      <c r="D25" s="25">
        <v>12128717</v>
      </c>
      <c r="E25" s="23">
        <v>0.6</v>
      </c>
      <c r="F25" s="49">
        <f t="shared" si="0"/>
        <v>5.735605483590746E-3</v>
      </c>
      <c r="G25" s="25">
        <v>956167</v>
      </c>
      <c r="H25" s="23">
        <v>0.3</v>
      </c>
      <c r="I25" s="49">
        <f t="shared" si="1"/>
        <v>2.6377936240534563E-3</v>
      </c>
      <c r="J25" s="25">
        <v>28564</v>
      </c>
      <c r="K25" s="23">
        <v>0.4</v>
      </c>
      <c r="L25" s="27">
        <v>3</v>
      </c>
      <c r="M25" s="53">
        <f t="shared" si="2"/>
        <v>3.1458925858963921E-3</v>
      </c>
    </row>
    <row r="26" spans="1:13" x14ac:dyDescent="0.25">
      <c r="A26" s="13">
        <v>24</v>
      </c>
      <c r="B26" s="11" t="s">
        <v>36</v>
      </c>
      <c r="C26" s="5" t="s">
        <v>62</v>
      </c>
      <c r="D26" s="7">
        <v>7459042</v>
      </c>
      <c r="E26" s="22">
        <v>0.4</v>
      </c>
      <c r="F26" s="49">
        <f t="shared" si="0"/>
        <v>3.5273411192242084E-3</v>
      </c>
      <c r="G26" s="7">
        <v>883033</v>
      </c>
      <c r="H26" s="22">
        <v>0.3</v>
      </c>
      <c r="I26" s="49">
        <f t="shared" si="1"/>
        <v>2.4360376557952695E-3</v>
      </c>
      <c r="J26" s="7">
        <v>19115</v>
      </c>
      <c r="K26" s="22">
        <v>0.2</v>
      </c>
      <c r="L26" s="27">
        <v>2.2000000000000002</v>
      </c>
      <c r="M26" s="53">
        <f t="shared" si="2"/>
        <v>2.1052281465974492E-3</v>
      </c>
    </row>
    <row r="27" spans="1:13" x14ac:dyDescent="0.25">
      <c r="A27" s="13">
        <v>25</v>
      </c>
      <c r="B27" s="12" t="s">
        <v>30</v>
      </c>
      <c r="C27" s="5" t="s">
        <v>62</v>
      </c>
      <c r="D27" s="25">
        <v>11223746</v>
      </c>
      <c r="E27" s="23">
        <v>0.6</v>
      </c>
      <c r="F27" s="49">
        <f t="shared" si="0"/>
        <v>5.3076495316058325E-3</v>
      </c>
      <c r="G27" s="25">
        <v>803107</v>
      </c>
      <c r="H27" s="23">
        <v>0.3</v>
      </c>
      <c r="I27" s="49">
        <f t="shared" si="1"/>
        <v>2.2155444854640442E-3</v>
      </c>
      <c r="J27" s="25">
        <v>33210</v>
      </c>
      <c r="K27" s="23">
        <v>0.4</v>
      </c>
      <c r="L27" s="27">
        <v>4.0999999999999996</v>
      </c>
      <c r="M27" s="53">
        <f t="shared" si="2"/>
        <v>3.6575792178133028E-3</v>
      </c>
    </row>
    <row r="28" spans="1:13" x14ac:dyDescent="0.25">
      <c r="A28" s="13">
        <v>26</v>
      </c>
      <c r="B28" s="12" t="s">
        <v>28</v>
      </c>
      <c r="C28" s="5" t="s">
        <v>62</v>
      </c>
      <c r="D28" s="25">
        <v>5054322</v>
      </c>
      <c r="E28" s="23">
        <v>0.3</v>
      </c>
      <c r="F28" s="49">
        <f t="shared" si="0"/>
        <v>2.3901618760692779E-3</v>
      </c>
      <c r="G28" s="25">
        <v>757598</v>
      </c>
      <c r="H28" s="23">
        <v>0.3</v>
      </c>
      <c r="I28" s="49">
        <f t="shared" si="1"/>
        <v>2.089998058911937E-3</v>
      </c>
      <c r="J28" s="25">
        <v>22720</v>
      </c>
      <c r="K28" s="23">
        <v>0.3</v>
      </c>
      <c r="L28" s="27">
        <v>3</v>
      </c>
      <c r="M28" s="53">
        <f t="shared" si="2"/>
        <v>2.502264373041802E-3</v>
      </c>
    </row>
    <row r="29" spans="1:13" x14ac:dyDescent="0.25">
      <c r="A29" s="13">
        <v>27</v>
      </c>
      <c r="B29" s="12" t="s">
        <v>33</v>
      </c>
      <c r="C29" s="5" t="s">
        <v>62</v>
      </c>
      <c r="D29" s="25">
        <v>5925261</v>
      </c>
      <c r="E29" s="23">
        <v>0.3</v>
      </c>
      <c r="F29" s="49">
        <f t="shared" si="0"/>
        <v>2.8020242770365892E-3</v>
      </c>
      <c r="G29" s="25">
        <v>754788</v>
      </c>
      <c r="H29" s="23">
        <v>0.3</v>
      </c>
      <c r="I29" s="49">
        <f t="shared" si="1"/>
        <v>2.0822460657103415E-3</v>
      </c>
      <c r="J29" s="25">
        <v>21044</v>
      </c>
      <c r="K29" s="23">
        <v>0.3</v>
      </c>
      <c r="L29" s="27">
        <v>2.8</v>
      </c>
      <c r="M29" s="53">
        <f t="shared" si="2"/>
        <v>2.3176783215797395E-3</v>
      </c>
    </row>
    <row r="30" spans="1:13" x14ac:dyDescent="0.25">
      <c r="A30" s="13">
        <v>28</v>
      </c>
      <c r="B30" s="12" t="s">
        <v>31</v>
      </c>
      <c r="C30" s="5" t="s">
        <v>62</v>
      </c>
      <c r="D30" s="25">
        <v>1987969</v>
      </c>
      <c r="E30" s="23">
        <v>0.1</v>
      </c>
      <c r="F30" s="49">
        <f t="shared" si="0"/>
        <v>9.4009992133614888E-4</v>
      </c>
      <c r="G30" s="25">
        <v>607150</v>
      </c>
      <c r="H30" s="23">
        <v>0.2</v>
      </c>
      <c r="I30" s="49">
        <f t="shared" si="1"/>
        <v>1.6749546876686351E-3</v>
      </c>
      <c r="J30" s="25">
        <v>24716</v>
      </c>
      <c r="K30" s="23">
        <v>0.3</v>
      </c>
      <c r="L30" s="27">
        <v>4.0999999999999996</v>
      </c>
      <c r="M30" s="53">
        <f t="shared" si="2"/>
        <v>2.7220935846875519E-3</v>
      </c>
    </row>
    <row r="31" spans="1:13" x14ac:dyDescent="0.25">
      <c r="A31" s="13">
        <v>29</v>
      </c>
      <c r="B31" s="11" t="s">
        <v>37</v>
      </c>
      <c r="C31" s="5" t="s">
        <v>62</v>
      </c>
      <c r="D31" s="7">
        <v>1607553</v>
      </c>
      <c r="E31" s="22">
        <v>0.1</v>
      </c>
      <c r="F31" s="49">
        <f t="shared" si="0"/>
        <v>7.6020322693346333E-4</v>
      </c>
      <c r="G31" s="7">
        <v>357366</v>
      </c>
      <c r="H31" s="22">
        <v>0.1</v>
      </c>
      <c r="I31" s="49">
        <f t="shared" si="1"/>
        <v>9.858714599578185E-4</v>
      </c>
      <c r="J31" s="7">
        <v>9085</v>
      </c>
      <c r="K31" s="22">
        <v>0.1</v>
      </c>
      <c r="L31" s="27">
        <v>2.5</v>
      </c>
      <c r="M31" s="53">
        <f t="shared" si="2"/>
        <v>1.0005753445899988E-3</v>
      </c>
    </row>
    <row r="32" spans="1:13" x14ac:dyDescent="0.25">
      <c r="A32" s="13">
        <v>30</v>
      </c>
      <c r="B32" s="12" t="s">
        <v>46</v>
      </c>
      <c r="C32" s="5" t="s">
        <v>62</v>
      </c>
      <c r="D32" s="25">
        <v>2546708</v>
      </c>
      <c r="E32" s="23">
        <v>0.1</v>
      </c>
      <c r="F32" s="49">
        <f t="shared" si="0"/>
        <v>1.2043246099240688E-3</v>
      </c>
      <c r="G32" s="25">
        <v>314440</v>
      </c>
      <c r="H32" s="23">
        <v>0.1</v>
      </c>
      <c r="I32" s="49">
        <f t="shared" si="1"/>
        <v>8.6745079797500722E-4</v>
      </c>
      <c r="J32" s="25">
        <v>10033</v>
      </c>
      <c r="K32" s="23">
        <v>0.1</v>
      </c>
      <c r="L32" s="27">
        <v>3.2</v>
      </c>
      <c r="M32" s="53">
        <f t="shared" si="2"/>
        <v>1.1049832066341724E-3</v>
      </c>
    </row>
    <row r="33" spans="1:13" x14ac:dyDescent="0.25">
      <c r="A33" s="13">
        <v>31</v>
      </c>
      <c r="B33" s="12" t="s">
        <v>38</v>
      </c>
      <c r="C33" s="5" t="s">
        <v>62</v>
      </c>
      <c r="D33" s="25">
        <v>2523181</v>
      </c>
      <c r="E33" s="23">
        <v>0.1</v>
      </c>
      <c r="F33" s="49">
        <f t="shared" si="0"/>
        <v>1.193198817293864E-3</v>
      </c>
      <c r="G33" s="25">
        <v>207391</v>
      </c>
      <c r="H33" s="23">
        <v>0.1</v>
      </c>
      <c r="I33" s="49">
        <f t="shared" si="1"/>
        <v>5.72132961591511E-4</v>
      </c>
      <c r="J33" s="25">
        <v>6521</v>
      </c>
      <c r="K33" s="23">
        <v>0.1</v>
      </c>
      <c r="L33" s="27">
        <v>3.1</v>
      </c>
      <c r="M33" s="53">
        <f t="shared" si="2"/>
        <v>7.1818952361820375E-4</v>
      </c>
    </row>
    <row r="34" spans="1:13" x14ac:dyDescent="0.25">
      <c r="A34" s="13">
        <v>32</v>
      </c>
      <c r="B34" s="11" t="s">
        <v>33</v>
      </c>
      <c r="C34" s="5" t="s">
        <v>62</v>
      </c>
      <c r="D34" s="7">
        <v>6482204</v>
      </c>
      <c r="E34" s="22">
        <v>0.3</v>
      </c>
      <c r="F34" s="49">
        <f t="shared" si="0"/>
        <v>3.0653996468178678E-3</v>
      </c>
      <c r="G34" s="7">
        <v>157576</v>
      </c>
      <c r="H34" s="22">
        <v>0.1</v>
      </c>
      <c r="I34" s="49">
        <f t="shared" si="1"/>
        <v>4.3470750204080189E-4</v>
      </c>
      <c r="J34" s="7">
        <v>4453</v>
      </c>
      <c r="K34" s="22">
        <v>0.1</v>
      </c>
      <c r="L34" s="27">
        <v>2.8</v>
      </c>
      <c r="M34" s="53">
        <f t="shared" si="2"/>
        <v>4.9043060093112434E-4</v>
      </c>
    </row>
    <row r="35" spans="1:13" x14ac:dyDescent="0.25">
      <c r="A35" s="13">
        <v>33</v>
      </c>
      <c r="B35" s="12" t="s">
        <v>55</v>
      </c>
      <c r="C35" s="5" t="s">
        <v>62</v>
      </c>
      <c r="D35" s="25">
        <v>336701</v>
      </c>
      <c r="E35" s="23">
        <v>0</v>
      </c>
      <c r="F35" s="49">
        <f t="shared" si="0"/>
        <v>1.5922410440696139E-4</v>
      </c>
      <c r="G35" s="25">
        <v>154850</v>
      </c>
      <c r="H35" s="23">
        <v>0.1</v>
      </c>
      <c r="I35" s="49">
        <f t="shared" si="1"/>
        <v>4.2718724102032142E-4</v>
      </c>
      <c r="J35" s="25">
        <v>4169</v>
      </c>
      <c r="K35" s="23">
        <v>0.1</v>
      </c>
      <c r="L35" s="27">
        <v>2.7</v>
      </c>
      <c r="M35" s="53">
        <f t="shared" si="2"/>
        <v>4.5915229626810179E-4</v>
      </c>
    </row>
    <row r="36" spans="1:13" x14ac:dyDescent="0.25">
      <c r="A36" s="13">
        <v>34</v>
      </c>
      <c r="B36" s="12" t="s">
        <v>40</v>
      </c>
      <c r="C36" s="5" t="s">
        <v>62</v>
      </c>
      <c r="D36" s="25">
        <v>537867</v>
      </c>
      <c r="E36" s="23">
        <v>0</v>
      </c>
      <c r="F36" s="49">
        <f t="shared" si="0"/>
        <v>2.5435443127599597E-4</v>
      </c>
      <c r="G36" s="25">
        <v>111805</v>
      </c>
      <c r="H36" s="23">
        <v>0</v>
      </c>
      <c r="I36" s="49">
        <f t="shared" si="1"/>
        <v>3.0843829178093016E-4</v>
      </c>
      <c r="J36" s="25">
        <v>2322</v>
      </c>
      <c r="K36" s="23">
        <v>0</v>
      </c>
      <c r="L36" s="27">
        <v>2.1</v>
      </c>
      <c r="M36" s="53">
        <f t="shared" si="2"/>
        <v>2.5573318108288134E-4</v>
      </c>
    </row>
    <row r="37" spans="1:13" x14ac:dyDescent="0.25">
      <c r="A37" s="13">
        <v>35</v>
      </c>
      <c r="B37" s="11" t="s">
        <v>44</v>
      </c>
      <c r="C37" s="5" t="s">
        <v>62</v>
      </c>
      <c r="D37" s="7">
        <v>1952301</v>
      </c>
      <c r="E37" s="22">
        <v>0.1</v>
      </c>
      <c r="F37" s="49">
        <f t="shared" si="0"/>
        <v>9.2323271465726312E-4</v>
      </c>
      <c r="G37" s="7">
        <v>101649</v>
      </c>
      <c r="H37" s="22">
        <v>0</v>
      </c>
      <c r="I37" s="49">
        <f t="shared" si="1"/>
        <v>2.8042076759751146E-4</v>
      </c>
      <c r="J37" s="7">
        <v>2371</v>
      </c>
      <c r="K37" s="22">
        <v>0</v>
      </c>
      <c r="L37" s="27">
        <v>2.2999999999999998</v>
      </c>
      <c r="M37" s="53">
        <f t="shared" si="2"/>
        <v>2.6112978998600844E-4</v>
      </c>
    </row>
    <row r="38" spans="1:13" x14ac:dyDescent="0.25">
      <c r="A38" s="13">
        <v>36</v>
      </c>
      <c r="B38" s="12" t="s">
        <v>41</v>
      </c>
      <c r="C38" s="5" t="s">
        <v>62</v>
      </c>
      <c r="D38" s="25">
        <v>1090309</v>
      </c>
      <c r="E38" s="23">
        <v>0.1</v>
      </c>
      <c r="F38" s="49">
        <f t="shared" si="0"/>
        <v>5.1560130219942821E-4</v>
      </c>
      <c r="G38" s="25">
        <v>92276</v>
      </c>
      <c r="H38" s="23">
        <v>0</v>
      </c>
      <c r="I38" s="49">
        <f t="shared" si="1"/>
        <v>2.5456331838806057E-4</v>
      </c>
      <c r="J38" s="25">
        <v>2693</v>
      </c>
      <c r="K38" s="23">
        <v>0</v>
      </c>
      <c r="L38" s="27">
        <v>2.9</v>
      </c>
      <c r="M38" s="53">
        <f t="shared" si="2"/>
        <v>2.9659321992084385E-4</v>
      </c>
    </row>
    <row r="39" spans="1:13" x14ac:dyDescent="0.25">
      <c r="A39" s="13">
        <v>37</v>
      </c>
      <c r="B39" s="12" t="s">
        <v>42</v>
      </c>
      <c r="C39" s="5" t="s">
        <v>62</v>
      </c>
      <c r="D39" s="25">
        <v>805210</v>
      </c>
      <c r="E39" s="23">
        <v>0</v>
      </c>
      <c r="F39" s="49">
        <f t="shared" si="0"/>
        <v>3.8077950795967165E-4</v>
      </c>
      <c r="G39" s="25">
        <v>80090</v>
      </c>
      <c r="H39" s="23">
        <v>0</v>
      </c>
      <c r="I39" s="49">
        <f t="shared" si="1"/>
        <v>2.2094559982768837E-4</v>
      </c>
      <c r="J39" s="25">
        <v>2942</v>
      </c>
      <c r="K39" s="23">
        <v>0</v>
      </c>
      <c r="L39" s="27">
        <v>3.7</v>
      </c>
      <c r="M39" s="53">
        <f t="shared" si="2"/>
        <v>3.2401680393877557E-4</v>
      </c>
    </row>
    <row r="40" spans="1:13" x14ac:dyDescent="0.25">
      <c r="A40" s="13">
        <v>38</v>
      </c>
      <c r="B40" s="11" t="s">
        <v>43</v>
      </c>
      <c r="C40" s="5" t="s">
        <v>62</v>
      </c>
      <c r="D40" s="7">
        <v>940783</v>
      </c>
      <c r="E40" s="22">
        <v>0</v>
      </c>
      <c r="F40" s="49">
        <f t="shared" si="0"/>
        <v>4.4489125549462095E-4</v>
      </c>
      <c r="G40" s="7">
        <v>55588</v>
      </c>
      <c r="H40" s="22">
        <v>0</v>
      </c>
      <c r="I40" s="49">
        <f t="shared" si="1"/>
        <v>1.5335152956950357E-4</v>
      </c>
      <c r="J40" s="7">
        <v>1694</v>
      </c>
      <c r="K40" s="22">
        <v>0</v>
      </c>
      <c r="L40" s="27">
        <v>3</v>
      </c>
      <c r="M40" s="53">
        <f t="shared" si="2"/>
        <v>1.8656847922239491E-4</v>
      </c>
    </row>
    <row r="41" spans="1:13" x14ac:dyDescent="0.25">
      <c r="A41" s="13">
        <v>39</v>
      </c>
      <c r="B41" s="12" t="s">
        <v>39</v>
      </c>
      <c r="C41" s="5" t="s">
        <v>62</v>
      </c>
      <c r="D41" s="25">
        <v>783258</v>
      </c>
      <c r="E41" s="23">
        <v>0</v>
      </c>
      <c r="F41" s="49">
        <f t="shared" si="0"/>
        <v>3.7039852441658261E-4</v>
      </c>
      <c r="G41" s="25">
        <v>32297</v>
      </c>
      <c r="H41" s="23">
        <v>0</v>
      </c>
      <c r="I41" s="49">
        <f t="shared" si="1"/>
        <v>8.9098264922397936E-5</v>
      </c>
      <c r="J41" s="25">
        <v>1548</v>
      </c>
      <c r="K41" s="23">
        <v>0</v>
      </c>
      <c r="L41" s="27">
        <v>4.8</v>
      </c>
      <c r="M41" s="53">
        <f t="shared" si="2"/>
        <v>1.7048878738858757E-4</v>
      </c>
    </row>
    <row r="42" spans="1:13" ht="15.75" thickBot="1" x14ac:dyDescent="0.3">
      <c r="A42" s="13">
        <v>40</v>
      </c>
      <c r="B42" s="12" t="s">
        <v>45</v>
      </c>
      <c r="C42" s="5" t="s">
        <v>62</v>
      </c>
      <c r="D42" s="25">
        <v>5659</v>
      </c>
      <c r="E42" s="23">
        <v>0</v>
      </c>
      <c r="F42" s="49">
        <f t="shared" si="0"/>
        <v>2.6761108723733956E-6</v>
      </c>
      <c r="G42" s="25">
        <v>3377</v>
      </c>
      <c r="H42" s="23">
        <v>0</v>
      </c>
      <c r="I42" s="49">
        <f t="shared" si="1"/>
        <v>9.316185424124155E-6</v>
      </c>
      <c r="J42" s="25">
        <v>36</v>
      </c>
      <c r="K42" s="23">
        <v>0</v>
      </c>
      <c r="L42" s="27">
        <v>1.1000000000000001</v>
      </c>
      <c r="M42" s="53">
        <f t="shared" si="2"/>
        <v>3.9648555206648272E-6</v>
      </c>
    </row>
    <row r="43" spans="1:13" ht="15.75" thickBot="1" x14ac:dyDescent="0.3">
      <c r="A43" s="13">
        <v>41</v>
      </c>
      <c r="B43" s="18" t="s">
        <v>63</v>
      </c>
      <c r="C43" s="19" t="s">
        <v>62</v>
      </c>
      <c r="D43" s="20">
        <f t="shared" ref="D43:K43" si="3">SUM(D3:D42)</f>
        <v>1856417532</v>
      </c>
      <c r="E43" s="24">
        <f t="shared" si="3"/>
        <v>91.799999999999926</v>
      </c>
      <c r="F43" s="50">
        <f t="shared" si="3"/>
        <v>0.87788993480293087</v>
      </c>
      <c r="G43" s="40">
        <f t="shared" si="3"/>
        <v>273351297</v>
      </c>
      <c r="H43" s="41">
        <f t="shared" si="3"/>
        <v>90.999999999999972</v>
      </c>
      <c r="I43" s="58">
        <f t="shared" si="3"/>
        <v>0.75409871743465584</v>
      </c>
      <c r="J43" s="20">
        <f t="shared" si="3"/>
        <v>6520844</v>
      </c>
      <c r="K43" s="24">
        <f t="shared" si="3"/>
        <v>82.9</v>
      </c>
      <c r="L43" s="28">
        <v>2.4</v>
      </c>
      <c r="M43" s="54">
        <f>SUM(M3:M42)</f>
        <v>0.7181723425776142</v>
      </c>
    </row>
    <row r="44" spans="1:13" x14ac:dyDescent="0.25">
      <c r="A44" s="13">
        <v>42</v>
      </c>
      <c r="B44" s="12" t="s">
        <v>47</v>
      </c>
      <c r="C44" s="5" t="s">
        <v>62</v>
      </c>
      <c r="D44" s="25">
        <v>84687556</v>
      </c>
      <c r="E44" s="23">
        <v>4.2</v>
      </c>
      <c r="F44" s="51">
        <f t="shared" ref="F44:F52" si="4">D44/$D$97</f>
        <v>4.0048292872650784E-2</v>
      </c>
      <c r="G44" s="43">
        <v>12456841</v>
      </c>
      <c r="H44" s="44">
        <v>4.0999999999999996</v>
      </c>
      <c r="I44" s="48">
        <f t="shared" ref="I44:I52" si="5">G44/$G$97</f>
        <v>3.4364892080199043E-2</v>
      </c>
      <c r="J44" s="38">
        <v>709562</v>
      </c>
      <c r="K44" s="23">
        <v>9</v>
      </c>
      <c r="L44" s="27">
        <v>5.7</v>
      </c>
      <c r="M44" s="53">
        <f t="shared" ref="M44:M52" si="6">J44/$J$97</f>
        <v>7.8147522582054887E-2</v>
      </c>
    </row>
    <row r="45" spans="1:13" x14ac:dyDescent="0.25">
      <c r="A45" s="13">
        <v>43</v>
      </c>
      <c r="B45" s="12" t="s">
        <v>49</v>
      </c>
      <c r="C45" s="5" t="s">
        <v>62</v>
      </c>
      <c r="D45" s="25">
        <v>45062627</v>
      </c>
      <c r="E45" s="23">
        <v>2.2000000000000002</v>
      </c>
      <c r="F45" s="51">
        <f t="shared" si="4"/>
        <v>2.1309875605655934E-2</v>
      </c>
      <c r="G45" s="45">
        <v>9415935</v>
      </c>
      <c r="H45" s="42">
        <v>3.1</v>
      </c>
      <c r="I45" s="49">
        <f t="shared" si="5"/>
        <v>2.5975894699881694E-2</v>
      </c>
      <c r="J45" s="38">
        <v>369743</v>
      </c>
      <c r="K45" s="23">
        <v>4.7</v>
      </c>
      <c r="L45" s="27">
        <v>3.9</v>
      </c>
      <c r="M45" s="53">
        <f t="shared" si="6"/>
        <v>4.0721599299365974E-2</v>
      </c>
    </row>
    <row r="46" spans="1:13" x14ac:dyDescent="0.25">
      <c r="A46" s="13">
        <v>44</v>
      </c>
      <c r="B46" s="11" t="s">
        <v>48</v>
      </c>
      <c r="C46" s="5" t="s">
        <v>62</v>
      </c>
      <c r="D46" s="7">
        <v>25980663</v>
      </c>
      <c r="E46" s="22">
        <v>1.3</v>
      </c>
      <c r="F46" s="51">
        <f t="shared" si="4"/>
        <v>1.2286116756630005E-2</v>
      </c>
      <c r="G46" s="45">
        <v>3654434</v>
      </c>
      <c r="H46" s="42">
        <v>1.2</v>
      </c>
      <c r="I46" s="49">
        <f t="shared" si="5"/>
        <v>1.0081547161452098E-2</v>
      </c>
      <c r="J46" s="39">
        <v>173903</v>
      </c>
      <c r="K46" s="22">
        <v>2.2000000000000002</v>
      </c>
      <c r="L46" s="27">
        <v>4.8</v>
      </c>
      <c r="M46" s="53">
        <f t="shared" si="6"/>
        <v>1.9152785266949315E-2</v>
      </c>
    </row>
    <row r="47" spans="1:13" x14ac:dyDescent="0.25">
      <c r="A47" s="13">
        <v>45</v>
      </c>
      <c r="B47" s="12" t="s">
        <v>50</v>
      </c>
      <c r="C47" s="5" t="s">
        <v>62</v>
      </c>
      <c r="D47" s="25">
        <v>2723645</v>
      </c>
      <c r="E47" s="23">
        <v>0.1</v>
      </c>
      <c r="F47" s="51">
        <f t="shared" si="4"/>
        <v>1.2879971721126411E-3</v>
      </c>
      <c r="G47" s="45">
        <v>961810</v>
      </c>
      <c r="H47" s="42">
        <v>0.3</v>
      </c>
      <c r="I47" s="49">
        <f t="shared" si="5"/>
        <v>2.6533610609348101E-3</v>
      </c>
      <c r="J47" s="38">
        <v>25690</v>
      </c>
      <c r="K47" s="23">
        <v>0.3</v>
      </c>
      <c r="L47" s="27">
        <v>2.7</v>
      </c>
      <c r="M47" s="53">
        <f t="shared" si="6"/>
        <v>2.8293649534966501E-3</v>
      </c>
    </row>
    <row r="48" spans="1:13" x14ac:dyDescent="0.25">
      <c r="A48" s="13">
        <v>46</v>
      </c>
      <c r="B48" s="11" t="s">
        <v>52</v>
      </c>
      <c r="C48" s="5" t="s">
        <v>62</v>
      </c>
      <c r="D48" s="7">
        <v>1641064</v>
      </c>
      <c r="E48" s="22">
        <v>0.1</v>
      </c>
      <c r="F48" s="51">
        <f t="shared" si="4"/>
        <v>7.7605039983399428E-4</v>
      </c>
      <c r="G48" s="45">
        <v>511151</v>
      </c>
      <c r="H48" s="42">
        <v>0.2</v>
      </c>
      <c r="I48" s="49">
        <f t="shared" si="5"/>
        <v>1.4101206679675707E-3</v>
      </c>
      <c r="J48" s="39">
        <v>16141</v>
      </c>
      <c r="K48" s="22">
        <v>0.2</v>
      </c>
      <c r="L48" s="27">
        <v>3.2</v>
      </c>
      <c r="M48" s="53">
        <f t="shared" si="6"/>
        <v>1.7776870266403048E-3</v>
      </c>
    </row>
    <row r="49" spans="1:13" x14ac:dyDescent="0.25">
      <c r="A49" s="13">
        <v>47</v>
      </c>
      <c r="B49" s="12" t="s">
        <v>51</v>
      </c>
      <c r="C49" s="5" t="s">
        <v>62</v>
      </c>
      <c r="D49" s="25">
        <v>2079983</v>
      </c>
      <c r="E49" s="23">
        <v>0.1</v>
      </c>
      <c r="F49" s="51">
        <f t="shared" si="4"/>
        <v>9.8361285044209785E-4</v>
      </c>
      <c r="G49" s="45">
        <v>355416</v>
      </c>
      <c r="H49" s="42">
        <v>0.1</v>
      </c>
      <c r="I49" s="49">
        <f t="shared" si="5"/>
        <v>9.8049196289621285E-4</v>
      </c>
      <c r="J49" s="38">
        <v>18708</v>
      </c>
      <c r="K49" s="23">
        <v>0.2</v>
      </c>
      <c r="L49" s="27">
        <v>5.3</v>
      </c>
      <c r="M49" s="53">
        <f t="shared" si="6"/>
        <v>2.0604032522388216E-3</v>
      </c>
    </row>
    <row r="50" spans="1:13" x14ac:dyDescent="0.25">
      <c r="A50" s="13">
        <v>48</v>
      </c>
      <c r="B50" s="12" t="s">
        <v>56</v>
      </c>
      <c r="C50" s="5" t="s">
        <v>62</v>
      </c>
      <c r="D50" s="25">
        <v>995956</v>
      </c>
      <c r="E50" s="23">
        <v>0</v>
      </c>
      <c r="F50" s="51">
        <f t="shared" si="4"/>
        <v>4.7098227248727997E-4</v>
      </c>
      <c r="G50" s="45">
        <v>107760</v>
      </c>
      <c r="H50" s="42">
        <v>0</v>
      </c>
      <c r="I50" s="49">
        <f t="shared" si="5"/>
        <v>2.9727928377365086E-4</v>
      </c>
      <c r="J50" s="38">
        <v>5167</v>
      </c>
      <c r="K50" s="23">
        <v>0.1</v>
      </c>
      <c r="L50" s="27">
        <v>4.8</v>
      </c>
      <c r="M50" s="53">
        <f t="shared" si="6"/>
        <v>5.690669020909767E-4</v>
      </c>
    </row>
    <row r="51" spans="1:13" x14ac:dyDescent="0.25">
      <c r="A51" s="13">
        <v>49</v>
      </c>
      <c r="B51" s="12" t="s">
        <v>53</v>
      </c>
      <c r="C51" s="5" t="s">
        <v>62</v>
      </c>
      <c r="D51" s="25">
        <v>309482</v>
      </c>
      <c r="E51" s="23">
        <v>0</v>
      </c>
      <c r="F51" s="51">
        <f t="shared" si="4"/>
        <v>1.4635238469762557E-4</v>
      </c>
      <c r="G51" s="45">
        <v>30516</v>
      </c>
      <c r="H51" s="42">
        <v>0</v>
      </c>
      <c r="I51" s="49">
        <f t="shared" si="5"/>
        <v>8.4184990939464822E-5</v>
      </c>
      <c r="J51" s="38">
        <v>1620</v>
      </c>
      <c r="K51" s="23">
        <v>0</v>
      </c>
      <c r="L51" s="27">
        <v>5.3</v>
      </c>
      <c r="M51" s="53">
        <f t="shared" si="6"/>
        <v>1.7841849842991722E-4</v>
      </c>
    </row>
    <row r="52" spans="1:13" ht="15.75" thickBot="1" x14ac:dyDescent="0.3">
      <c r="A52" s="13">
        <v>50</v>
      </c>
      <c r="B52" s="11" t="s">
        <v>54</v>
      </c>
      <c r="C52" s="5" t="s">
        <v>62</v>
      </c>
      <c r="D52" s="7">
        <v>12732</v>
      </c>
      <c r="E52" s="22">
        <v>0</v>
      </c>
      <c r="F52" s="51">
        <f t="shared" si="4"/>
        <v>6.0208947918462754E-6</v>
      </c>
      <c r="G52" s="45">
        <v>2395</v>
      </c>
      <c r="H52" s="42">
        <v>0</v>
      </c>
      <c r="I52" s="49">
        <f t="shared" si="5"/>
        <v>6.6071258782284133E-6</v>
      </c>
      <c r="J52" s="39">
        <v>83</v>
      </c>
      <c r="K52" s="22">
        <v>0</v>
      </c>
      <c r="L52" s="27">
        <v>3.5</v>
      </c>
      <c r="M52" s="53">
        <f t="shared" si="6"/>
        <v>9.1411946726439068E-6</v>
      </c>
    </row>
    <row r="53" spans="1:13" ht="15.75" thickBot="1" x14ac:dyDescent="0.3">
      <c r="A53" s="13">
        <v>51</v>
      </c>
      <c r="B53" s="18" t="s">
        <v>64</v>
      </c>
      <c r="C53" s="19" t="s">
        <v>62</v>
      </c>
      <c r="D53" s="20">
        <f t="shared" ref="D53:K53" si="7">SUM(D44:D52)</f>
        <v>163493708</v>
      </c>
      <c r="E53" s="24">
        <f t="shared" si="7"/>
        <v>7.9999999999999991</v>
      </c>
      <c r="F53" s="50">
        <f t="shared" si="7"/>
        <v>7.7315301209302217E-2</v>
      </c>
      <c r="G53" s="20">
        <f t="shared" si="7"/>
        <v>27496258</v>
      </c>
      <c r="H53" s="24">
        <f t="shared" si="7"/>
        <v>8.9999999999999982</v>
      </c>
      <c r="I53" s="50">
        <f t="shared" si="7"/>
        <v>7.5854379033922767E-2</v>
      </c>
      <c r="J53" s="20">
        <f t="shared" si="7"/>
        <v>1320617</v>
      </c>
      <c r="K53" s="24">
        <f t="shared" si="7"/>
        <v>16.7</v>
      </c>
      <c r="L53" s="28">
        <v>4.8</v>
      </c>
      <c r="M53" s="54">
        <f>SUM(M44:M52)</f>
        <v>0.14544598897593949</v>
      </c>
    </row>
    <row r="54" spans="1:13" ht="15.75" thickBot="1" x14ac:dyDescent="0.3">
      <c r="A54" s="13">
        <v>52</v>
      </c>
      <c r="B54" s="18" t="s">
        <v>65</v>
      </c>
      <c r="C54" s="19" t="s">
        <v>62</v>
      </c>
      <c r="D54" s="20">
        <f>SUM(D43,D53)</f>
        <v>2019911240</v>
      </c>
      <c r="E54" s="24">
        <f>SUM(E53,E43)</f>
        <v>99.799999999999926</v>
      </c>
      <c r="F54" s="50">
        <f>SUM(F53,F43)</f>
        <v>0.95520523601223306</v>
      </c>
      <c r="G54" s="20">
        <f>SUM(G43,G53)</f>
        <v>300847555</v>
      </c>
      <c r="H54" s="24">
        <f>SUM(H43,H53)</f>
        <v>99.999999999999972</v>
      </c>
      <c r="I54" s="50">
        <f>SUM(I53,I43)</f>
        <v>0.82995309646857862</v>
      </c>
      <c r="J54" s="20">
        <f>SUM(J43,J53)</f>
        <v>7841461</v>
      </c>
      <c r="K54" s="24">
        <f>SUM(K43,K53)</f>
        <v>99.600000000000009</v>
      </c>
      <c r="L54" s="28">
        <v>2.6</v>
      </c>
      <c r="M54" s="54">
        <f>SUM(M53,M43)</f>
        <v>0.86361833155355372</v>
      </c>
    </row>
    <row r="55" spans="1:13" x14ac:dyDescent="0.25">
      <c r="A55" s="13">
        <v>53</v>
      </c>
      <c r="B55" s="10" t="s">
        <v>11</v>
      </c>
      <c r="C55" s="4" t="s">
        <v>66</v>
      </c>
      <c r="D55" s="8">
        <v>60832567</v>
      </c>
      <c r="E55" s="21">
        <v>74.7</v>
      </c>
      <c r="F55" s="48">
        <f t="shared" ref="F55:F74" si="8">D55/$D$97</f>
        <v>2.876739599630377E-2</v>
      </c>
      <c r="G55" s="8">
        <v>40282532</v>
      </c>
      <c r="H55" s="21">
        <v>76.2</v>
      </c>
      <c r="I55" s="48">
        <f t="shared" ref="I55:I74" si="9">G55/$G$97</f>
        <v>0.11112808334770946</v>
      </c>
      <c r="J55" s="8">
        <v>753008</v>
      </c>
      <c r="K55" s="21">
        <v>71.8</v>
      </c>
      <c r="L55" s="26">
        <v>1.9</v>
      </c>
      <c r="M55" s="55">
        <f t="shared" ref="M55:M74" si="10">J55/$J$97</f>
        <v>8.2932442386243893E-2</v>
      </c>
    </row>
    <row r="56" spans="1:13" x14ac:dyDescent="0.25">
      <c r="A56" s="13">
        <v>54</v>
      </c>
      <c r="B56" s="12" t="s">
        <v>16</v>
      </c>
      <c r="C56" s="5" t="s">
        <v>66</v>
      </c>
      <c r="D56" s="25">
        <v>2088973</v>
      </c>
      <c r="E56" s="23">
        <v>2.6</v>
      </c>
      <c r="F56" s="49">
        <f t="shared" si="8"/>
        <v>9.878641734218888E-4</v>
      </c>
      <c r="G56" s="25">
        <v>320801</v>
      </c>
      <c r="H56" s="23">
        <v>0.6</v>
      </c>
      <c r="I56" s="49">
        <f t="shared" si="9"/>
        <v>8.8499899326160883E-4</v>
      </c>
      <c r="J56" s="25">
        <v>5429</v>
      </c>
      <c r="K56" s="23">
        <v>0.5</v>
      </c>
      <c r="L56" s="27">
        <v>1.7</v>
      </c>
      <c r="M56" s="53">
        <f t="shared" si="10"/>
        <v>5.9792223949137072E-4</v>
      </c>
    </row>
    <row r="57" spans="1:13" x14ac:dyDescent="0.25">
      <c r="A57" s="13">
        <v>55</v>
      </c>
      <c r="B57" s="12" t="s">
        <v>12</v>
      </c>
      <c r="C57" s="5" t="s">
        <v>66</v>
      </c>
      <c r="D57" s="25">
        <v>511743</v>
      </c>
      <c r="E57" s="23">
        <v>0.6</v>
      </c>
      <c r="F57" s="49">
        <f t="shared" si="8"/>
        <v>2.420005312177025E-4</v>
      </c>
      <c r="G57" s="25">
        <v>316314</v>
      </c>
      <c r="H57" s="23">
        <v>0.6</v>
      </c>
      <c r="I57" s="49">
        <f t="shared" si="9"/>
        <v>8.7262063258703229E-4</v>
      </c>
      <c r="J57" s="25">
        <v>5672</v>
      </c>
      <c r="K57" s="23">
        <v>0.5</v>
      </c>
      <c r="L57" s="27">
        <v>1.8</v>
      </c>
      <c r="M57" s="53">
        <f t="shared" si="10"/>
        <v>6.2468501425585825E-4</v>
      </c>
    </row>
    <row r="58" spans="1:13" x14ac:dyDescent="0.25">
      <c r="A58" s="13">
        <v>56</v>
      </c>
      <c r="B58" s="11" t="s">
        <v>14</v>
      </c>
      <c r="C58" s="5" t="s">
        <v>66</v>
      </c>
      <c r="D58" s="7">
        <v>630002</v>
      </c>
      <c r="E58" s="22">
        <v>0.8</v>
      </c>
      <c r="F58" s="49">
        <f t="shared" si="8"/>
        <v>2.9792458063562181E-4</v>
      </c>
      <c r="G58" s="7">
        <v>315660</v>
      </c>
      <c r="H58" s="22">
        <v>0.6</v>
      </c>
      <c r="I58" s="49">
        <f t="shared" si="9"/>
        <v>8.7081643203406299E-4</v>
      </c>
      <c r="J58" s="7">
        <v>6510</v>
      </c>
      <c r="K58" s="22">
        <v>0.6</v>
      </c>
      <c r="L58" s="27">
        <v>2.1</v>
      </c>
      <c r="M58" s="53">
        <f t="shared" si="10"/>
        <v>7.1697803998688951E-4</v>
      </c>
    </row>
    <row r="59" spans="1:13" x14ac:dyDescent="0.25">
      <c r="A59" s="13">
        <v>57</v>
      </c>
      <c r="B59" s="12" t="s">
        <v>21</v>
      </c>
      <c r="C59" s="5" t="s">
        <v>66</v>
      </c>
      <c r="D59" s="25">
        <v>840973</v>
      </c>
      <c r="E59" s="23">
        <v>1</v>
      </c>
      <c r="F59" s="49">
        <f t="shared" si="8"/>
        <v>3.9769163963111352E-4</v>
      </c>
      <c r="G59" s="25">
        <v>237745</v>
      </c>
      <c r="H59" s="23">
        <v>0.4</v>
      </c>
      <c r="I59" s="49">
        <f t="shared" si="9"/>
        <v>6.5587104046739629E-4</v>
      </c>
      <c r="J59" s="25">
        <v>817</v>
      </c>
      <c r="K59" s="23">
        <v>0.1</v>
      </c>
      <c r="L59" s="27">
        <v>0.3</v>
      </c>
      <c r="M59" s="53">
        <f t="shared" si="10"/>
        <v>8.9980193343976763E-5</v>
      </c>
    </row>
    <row r="60" spans="1:13" x14ac:dyDescent="0.25">
      <c r="A60" s="13">
        <v>58</v>
      </c>
      <c r="B60" s="12" t="s">
        <v>35</v>
      </c>
      <c r="C60" s="5" t="s">
        <v>66</v>
      </c>
      <c r="D60" s="25">
        <v>437097</v>
      </c>
      <c r="E60" s="23">
        <v>0.5</v>
      </c>
      <c r="F60" s="49">
        <f t="shared" si="8"/>
        <v>2.0670083654034175E-4</v>
      </c>
      <c r="G60" s="25">
        <v>144853</v>
      </c>
      <c r="H60" s="23">
        <v>0.3</v>
      </c>
      <c r="I60" s="49">
        <f t="shared" si="9"/>
        <v>3.9960835275115671E-4</v>
      </c>
      <c r="J60" s="25">
        <v>3305</v>
      </c>
      <c r="K60" s="23">
        <v>0.3</v>
      </c>
      <c r="L60" s="27">
        <v>2.2999999999999998</v>
      </c>
      <c r="M60" s="53">
        <f t="shared" si="10"/>
        <v>3.6399576377214594E-4</v>
      </c>
    </row>
    <row r="61" spans="1:13" x14ac:dyDescent="0.25">
      <c r="A61" s="13">
        <v>59</v>
      </c>
      <c r="B61" s="11" t="s">
        <v>13</v>
      </c>
      <c r="C61" s="5" t="s">
        <v>66</v>
      </c>
      <c r="D61" s="7">
        <v>168655</v>
      </c>
      <c r="E61" s="22">
        <v>0.2</v>
      </c>
      <c r="F61" s="49">
        <f t="shared" si="8"/>
        <v>7.975604862698975E-5</v>
      </c>
      <c r="G61" s="7">
        <v>97036</v>
      </c>
      <c r="H61" s="22">
        <v>0.2</v>
      </c>
      <c r="I61" s="49">
        <f t="shared" si="9"/>
        <v>2.6769480865126191E-4</v>
      </c>
      <c r="J61" s="7">
        <v>1884</v>
      </c>
      <c r="K61" s="22">
        <v>0.2</v>
      </c>
      <c r="L61" s="27">
        <v>1.9</v>
      </c>
      <c r="M61" s="53">
        <f t="shared" si="10"/>
        <v>2.0749410558145928E-4</v>
      </c>
    </row>
    <row r="62" spans="1:13" x14ac:dyDescent="0.25">
      <c r="A62" s="13">
        <v>60</v>
      </c>
      <c r="B62" s="12" t="s">
        <v>25</v>
      </c>
      <c r="C62" s="5" t="s">
        <v>66</v>
      </c>
      <c r="D62" s="25">
        <v>471099</v>
      </c>
      <c r="E62" s="23">
        <v>0.6</v>
      </c>
      <c r="F62" s="49">
        <f t="shared" si="8"/>
        <v>2.2278020071818947E-4</v>
      </c>
      <c r="G62" s="25">
        <v>80653</v>
      </c>
      <c r="H62" s="23">
        <v>0.2</v>
      </c>
      <c r="I62" s="49">
        <f t="shared" si="9"/>
        <v>2.2249875718444937E-4</v>
      </c>
      <c r="J62" s="25">
        <v>1744</v>
      </c>
      <c r="K62" s="23">
        <v>0.2</v>
      </c>
      <c r="L62" s="27">
        <v>2.2000000000000002</v>
      </c>
      <c r="M62" s="53">
        <f t="shared" si="10"/>
        <v>1.9207522300109607E-4</v>
      </c>
    </row>
    <row r="63" spans="1:13" x14ac:dyDescent="0.25">
      <c r="A63" s="13">
        <v>61</v>
      </c>
      <c r="B63" s="12" t="s">
        <v>40</v>
      </c>
      <c r="C63" s="5" t="s">
        <v>66</v>
      </c>
      <c r="D63" s="25">
        <v>329628</v>
      </c>
      <c r="E63" s="23">
        <v>0.4</v>
      </c>
      <c r="F63" s="49">
        <f t="shared" si="8"/>
        <v>1.5587932048748853E-4</v>
      </c>
      <c r="G63" s="25">
        <v>63382</v>
      </c>
      <c r="H63" s="23">
        <v>0.1</v>
      </c>
      <c r="I63" s="49">
        <f t="shared" si="9"/>
        <v>1.7485296551727485E-4</v>
      </c>
      <c r="J63" s="25">
        <v>1636</v>
      </c>
      <c r="K63" s="23">
        <v>0.2</v>
      </c>
      <c r="L63" s="27">
        <v>2.6</v>
      </c>
      <c r="M63" s="53">
        <f t="shared" si="10"/>
        <v>1.8018065643910159E-4</v>
      </c>
    </row>
    <row r="64" spans="1:13" x14ac:dyDescent="0.25">
      <c r="A64" s="13">
        <v>62</v>
      </c>
      <c r="B64" s="11" t="s">
        <v>19</v>
      </c>
      <c r="C64" s="5" t="s">
        <v>66</v>
      </c>
      <c r="D64" s="7">
        <v>355092</v>
      </c>
      <c r="E64" s="22">
        <v>0.4</v>
      </c>
      <c r="F64" s="49">
        <f t="shared" si="8"/>
        <v>1.6792111007118109E-4</v>
      </c>
      <c r="G64" s="7">
        <v>63029</v>
      </c>
      <c r="H64" s="22">
        <v>0.1</v>
      </c>
      <c r="I64" s="49">
        <f t="shared" si="9"/>
        <v>1.7387913861330217E-4</v>
      </c>
      <c r="J64" s="7">
        <v>1077</v>
      </c>
      <c r="K64" s="22">
        <v>0.1</v>
      </c>
      <c r="L64" s="27">
        <v>1.7</v>
      </c>
      <c r="M64" s="53">
        <f t="shared" si="10"/>
        <v>1.1861526099322274E-4</v>
      </c>
    </row>
    <row r="65" spans="1:13" x14ac:dyDescent="0.25">
      <c r="A65" s="13">
        <v>63</v>
      </c>
      <c r="B65" s="12" t="s">
        <v>36</v>
      </c>
      <c r="C65" s="5" t="s">
        <v>66</v>
      </c>
      <c r="D65" s="25">
        <v>66491</v>
      </c>
      <c r="E65" s="23">
        <v>0.1</v>
      </c>
      <c r="F65" s="49">
        <f t="shared" si="8"/>
        <v>3.1443238737405804E-5</v>
      </c>
      <c r="G65" s="25">
        <v>61841</v>
      </c>
      <c r="H65" s="23">
        <v>0.1</v>
      </c>
      <c r="I65" s="49">
        <f t="shared" si="9"/>
        <v>1.7060178348038551E-4</v>
      </c>
      <c r="J65" s="25">
        <v>1041</v>
      </c>
      <c r="K65" s="23">
        <v>0.1</v>
      </c>
      <c r="L65" s="27">
        <v>1.7</v>
      </c>
      <c r="M65" s="53">
        <f t="shared" si="10"/>
        <v>1.1465040547255791E-4</v>
      </c>
    </row>
    <row r="66" spans="1:13" x14ac:dyDescent="0.25">
      <c r="A66" s="13">
        <v>64</v>
      </c>
      <c r="B66" s="12" t="s">
        <v>37</v>
      </c>
      <c r="C66" s="5" t="s">
        <v>66</v>
      </c>
      <c r="D66" s="25">
        <v>86297</v>
      </c>
      <c r="E66" s="23">
        <v>0.1</v>
      </c>
      <c r="F66" s="49">
        <f t="shared" si="8"/>
        <v>4.0809390343383445E-5</v>
      </c>
      <c r="G66" s="25">
        <v>60594</v>
      </c>
      <c r="H66" s="23">
        <v>0.1</v>
      </c>
      <c r="I66" s="49">
        <f t="shared" si="9"/>
        <v>1.6716166407739979E-4</v>
      </c>
      <c r="J66" s="25">
        <v>826</v>
      </c>
      <c r="K66" s="23">
        <v>0.1</v>
      </c>
      <c r="L66" s="27">
        <v>1.4</v>
      </c>
      <c r="M66" s="53">
        <f t="shared" si="10"/>
        <v>9.0971407224142977E-5</v>
      </c>
    </row>
    <row r="67" spans="1:13" x14ac:dyDescent="0.25">
      <c r="A67" s="13">
        <v>65</v>
      </c>
      <c r="B67" s="11" t="s">
        <v>34</v>
      </c>
      <c r="C67" s="5" t="s">
        <v>66</v>
      </c>
      <c r="D67" s="7">
        <v>22635</v>
      </c>
      <c r="E67" s="22">
        <v>0</v>
      </c>
      <c r="F67" s="49">
        <f t="shared" si="8"/>
        <v>1.0703970594835095E-5</v>
      </c>
      <c r="G67" s="7">
        <v>60531</v>
      </c>
      <c r="H67" s="22">
        <v>0.1</v>
      </c>
      <c r="I67" s="49">
        <f t="shared" si="9"/>
        <v>1.6698786494156328E-4</v>
      </c>
      <c r="J67" s="7">
        <v>703</v>
      </c>
      <c r="K67" s="22">
        <v>0.1</v>
      </c>
      <c r="L67" s="27">
        <v>1.2</v>
      </c>
      <c r="M67" s="53">
        <f t="shared" si="10"/>
        <v>7.7424817528538148E-5</v>
      </c>
    </row>
    <row r="68" spans="1:13" x14ac:dyDescent="0.25">
      <c r="A68" s="13">
        <v>66</v>
      </c>
      <c r="B68" s="12" t="s">
        <v>22</v>
      </c>
      <c r="C68" s="5" t="s">
        <v>66</v>
      </c>
      <c r="D68" s="25">
        <v>107823</v>
      </c>
      <c r="E68" s="23">
        <v>0.1</v>
      </c>
      <c r="F68" s="49">
        <f t="shared" si="8"/>
        <v>5.0988920761957341E-5</v>
      </c>
      <c r="G68" s="25">
        <v>54448</v>
      </c>
      <c r="H68" s="23">
        <v>0.1</v>
      </c>
      <c r="I68" s="49">
        <f t="shared" si="9"/>
        <v>1.5020659282579567E-4</v>
      </c>
      <c r="J68" s="25">
        <v>969</v>
      </c>
      <c r="K68" s="23">
        <v>0.1</v>
      </c>
      <c r="L68" s="27">
        <v>1.8</v>
      </c>
      <c r="M68" s="53">
        <f t="shared" si="10"/>
        <v>1.0672069443122825E-4</v>
      </c>
    </row>
    <row r="69" spans="1:13" x14ac:dyDescent="0.25">
      <c r="A69" s="13">
        <v>67</v>
      </c>
      <c r="B69" s="12" t="s">
        <v>27</v>
      </c>
      <c r="C69" s="5" t="s">
        <v>66</v>
      </c>
      <c r="D69" s="25">
        <v>183912</v>
      </c>
      <c r="E69" s="23">
        <v>0.2</v>
      </c>
      <c r="F69" s="49">
        <f t="shared" si="8"/>
        <v>8.6971002431513681E-5</v>
      </c>
      <c r="G69" s="25">
        <v>43508</v>
      </c>
      <c r="H69" s="23">
        <v>0.1</v>
      </c>
      <c r="I69" s="49">
        <f t="shared" si="9"/>
        <v>1.2002623495196735E-4</v>
      </c>
      <c r="J69" s="25">
        <v>728</v>
      </c>
      <c r="K69" s="23">
        <v>0.1</v>
      </c>
      <c r="L69" s="27">
        <v>1.7</v>
      </c>
      <c r="M69" s="53">
        <f t="shared" si="10"/>
        <v>8.0178189417888727E-5</v>
      </c>
    </row>
    <row r="70" spans="1:13" x14ac:dyDescent="0.25">
      <c r="A70" s="13">
        <v>68</v>
      </c>
      <c r="B70" s="11" t="s">
        <v>20</v>
      </c>
      <c r="C70" s="5" t="s">
        <v>66</v>
      </c>
      <c r="D70" s="7">
        <v>196645</v>
      </c>
      <c r="E70" s="22">
        <v>0.2</v>
      </c>
      <c r="F70" s="49">
        <f t="shared" si="8"/>
        <v>9.2992370118018434E-5</v>
      </c>
      <c r="G70" s="7">
        <v>29111</v>
      </c>
      <c r="H70" s="22">
        <v>0.1</v>
      </c>
      <c r="I70" s="49">
        <f t="shared" si="9"/>
        <v>8.030899433866695E-5</v>
      </c>
      <c r="J70" s="7">
        <v>502</v>
      </c>
      <c r="K70" s="22">
        <v>0</v>
      </c>
      <c r="L70" s="27">
        <v>1.7</v>
      </c>
      <c r="M70" s="53">
        <f t="shared" si="10"/>
        <v>5.5287707538159532E-5</v>
      </c>
    </row>
    <row r="71" spans="1:13" x14ac:dyDescent="0.25">
      <c r="A71" s="13">
        <v>69</v>
      </c>
      <c r="B71" s="12" t="s">
        <v>42</v>
      </c>
      <c r="C71" s="5" t="s">
        <v>66</v>
      </c>
      <c r="D71" s="25">
        <v>11318</v>
      </c>
      <c r="E71" s="23">
        <v>0</v>
      </c>
      <c r="F71" s="49">
        <f t="shared" si="8"/>
        <v>5.3522217447467911E-6</v>
      </c>
      <c r="G71" s="25">
        <v>15228</v>
      </c>
      <c r="H71" s="23">
        <v>0</v>
      </c>
      <c r="I71" s="49">
        <f t="shared" si="9"/>
        <v>4.2009733976476945E-5</v>
      </c>
      <c r="J71" s="25">
        <v>236</v>
      </c>
      <c r="K71" s="23">
        <v>0</v>
      </c>
      <c r="L71" s="27">
        <v>1.5</v>
      </c>
      <c r="M71" s="53">
        <f t="shared" si="10"/>
        <v>2.5991830635469422E-5</v>
      </c>
    </row>
    <row r="72" spans="1:13" x14ac:dyDescent="0.25">
      <c r="A72" s="13">
        <v>70</v>
      </c>
      <c r="B72" s="12" t="s">
        <v>33</v>
      </c>
      <c r="C72" s="5" t="s">
        <v>66</v>
      </c>
      <c r="D72" s="25">
        <v>57277</v>
      </c>
      <c r="E72" s="23">
        <v>0.1</v>
      </c>
      <c r="F72" s="49">
        <f t="shared" si="8"/>
        <v>2.7085987354113971E-5</v>
      </c>
      <c r="G72" s="25">
        <v>12486</v>
      </c>
      <c r="H72" s="23">
        <v>0</v>
      </c>
      <c r="I72" s="49">
        <f t="shared" si="9"/>
        <v>3.4445333492926918E-5</v>
      </c>
      <c r="J72" s="25">
        <v>355</v>
      </c>
      <c r="K72" s="23">
        <v>0</v>
      </c>
      <c r="L72" s="27">
        <v>2.8</v>
      </c>
      <c r="M72" s="53">
        <f t="shared" si="10"/>
        <v>3.9097880828778156E-5</v>
      </c>
    </row>
    <row r="73" spans="1:13" x14ac:dyDescent="0.25">
      <c r="A73" s="13">
        <v>71</v>
      </c>
      <c r="B73" s="11" t="s">
        <v>44</v>
      </c>
      <c r="C73" s="5" t="s">
        <v>66</v>
      </c>
      <c r="D73" s="7">
        <v>31124</v>
      </c>
      <c r="E73" s="22">
        <v>0</v>
      </c>
      <c r="F73" s="49">
        <f t="shared" si="8"/>
        <v>1.4718373350724431E-5</v>
      </c>
      <c r="G73" s="7">
        <v>8616</v>
      </c>
      <c r="H73" s="22">
        <v>0</v>
      </c>
      <c r="I73" s="49">
        <f t="shared" si="9"/>
        <v>2.3769100862971193E-5</v>
      </c>
      <c r="J73" s="7">
        <v>109</v>
      </c>
      <c r="K73" s="22">
        <v>0</v>
      </c>
      <c r="L73" s="27">
        <v>1.3</v>
      </c>
      <c r="M73" s="53">
        <f t="shared" si="10"/>
        <v>1.2004701437568504E-5</v>
      </c>
    </row>
    <row r="74" spans="1:13" ht="15.75" thickBot="1" x14ac:dyDescent="0.3">
      <c r="A74" s="13">
        <v>72</v>
      </c>
      <c r="B74" s="12" t="s">
        <v>26</v>
      </c>
      <c r="C74" s="5" t="s">
        <v>66</v>
      </c>
      <c r="D74" s="25">
        <v>12732</v>
      </c>
      <c r="E74" s="23">
        <v>0</v>
      </c>
      <c r="F74" s="49">
        <f t="shared" si="8"/>
        <v>6.0208947918462754E-6</v>
      </c>
      <c r="G74" s="25">
        <v>1049</v>
      </c>
      <c r="H74" s="23">
        <v>0</v>
      </c>
      <c r="I74" s="49">
        <f t="shared" si="9"/>
        <v>2.8938935474996266E-6</v>
      </c>
      <c r="J74" s="25">
        <v>26</v>
      </c>
      <c r="K74" s="23">
        <v>0</v>
      </c>
      <c r="L74" s="27">
        <v>2.5</v>
      </c>
      <c r="M74" s="53">
        <f t="shared" si="10"/>
        <v>2.8635067649245972E-6</v>
      </c>
    </row>
    <row r="75" spans="1:13" ht="15.75" thickBot="1" x14ac:dyDescent="0.3">
      <c r="A75" s="13">
        <v>73</v>
      </c>
      <c r="B75" s="18" t="s">
        <v>67</v>
      </c>
      <c r="C75" s="19" t="s">
        <v>66</v>
      </c>
      <c r="D75" s="20">
        <f t="shared" ref="D75:K75" si="11">SUM(D55:D74)</f>
        <v>67442083</v>
      </c>
      <c r="E75" s="24">
        <f t="shared" si="11"/>
        <v>82.59999999999998</v>
      </c>
      <c r="F75" s="50">
        <f t="shared" si="11"/>
        <v>3.1893000807882828E-2</v>
      </c>
      <c r="G75" s="20">
        <f t="shared" si="11"/>
        <v>42269417</v>
      </c>
      <c r="H75" s="24">
        <f t="shared" si="11"/>
        <v>79.899999999999949</v>
      </c>
      <c r="I75" s="50">
        <f t="shared" si="11"/>
        <v>0.11660933566527268</v>
      </c>
      <c r="J75" s="20">
        <f t="shared" si="11"/>
        <v>786577</v>
      </c>
      <c r="K75" s="24">
        <f t="shared" si="11"/>
        <v>74.999999999999957</v>
      </c>
      <c r="L75" s="28">
        <v>1.9</v>
      </c>
      <c r="M75" s="54">
        <f>SUM(M55:M74)</f>
        <v>8.6629560024388264E-2</v>
      </c>
    </row>
    <row r="76" spans="1:13" x14ac:dyDescent="0.25">
      <c r="A76" s="13">
        <v>74</v>
      </c>
      <c r="B76" s="12" t="s">
        <v>49</v>
      </c>
      <c r="C76" s="5" t="s">
        <v>66</v>
      </c>
      <c r="D76" s="25">
        <v>10975536</v>
      </c>
      <c r="E76" s="23">
        <v>13.5</v>
      </c>
      <c r="F76" s="49">
        <f>D76/$D$97</f>
        <v>5.1902723484229737E-3</v>
      </c>
      <c r="G76" s="25">
        <v>8706247</v>
      </c>
      <c r="H76" s="23">
        <v>16.5</v>
      </c>
      <c r="I76" s="49">
        <f>G76/$G$97</f>
        <v>2.4018066745698743E-2</v>
      </c>
      <c r="J76" s="25">
        <v>217486</v>
      </c>
      <c r="K76" s="23">
        <v>20.7</v>
      </c>
      <c r="L76" s="27">
        <v>2.5</v>
      </c>
      <c r="M76" s="53">
        <f>J76/$J$97</f>
        <v>2.3952793549091959E-2</v>
      </c>
    </row>
    <row r="77" spans="1:13" x14ac:dyDescent="0.25">
      <c r="A77" s="13">
        <v>75</v>
      </c>
      <c r="B77" s="12" t="s">
        <v>50</v>
      </c>
      <c r="C77" s="5" t="s">
        <v>66</v>
      </c>
      <c r="D77" s="25">
        <v>2666729</v>
      </c>
      <c r="E77" s="23">
        <v>3.3</v>
      </c>
      <c r="F77" s="49">
        <f>D77/$D$97</f>
        <v>1.2610818997302407E-3</v>
      </c>
      <c r="G77" s="25">
        <v>1683850</v>
      </c>
      <c r="H77" s="23">
        <v>3.2</v>
      </c>
      <c r="I77" s="49">
        <f>G77/$G$97</f>
        <v>4.6452646806074797E-3</v>
      </c>
      <c r="J77" s="25">
        <v>38919</v>
      </c>
      <c r="K77" s="23">
        <v>3.7</v>
      </c>
      <c r="L77" s="27">
        <v>2.2999999999999998</v>
      </c>
      <c r="M77" s="53">
        <f>J77/$J$97</f>
        <v>4.2863392224654004E-3</v>
      </c>
    </row>
    <row r="78" spans="1:13" x14ac:dyDescent="0.25">
      <c r="A78" s="13">
        <v>76</v>
      </c>
      <c r="B78" s="11" t="s">
        <v>47</v>
      </c>
      <c r="C78" s="5" t="s">
        <v>66</v>
      </c>
      <c r="D78" s="7">
        <v>202304</v>
      </c>
      <c r="E78" s="22">
        <v>0.2</v>
      </c>
      <c r="F78" s="49">
        <f>D78/$D$97</f>
        <v>9.5668480990391836E-5</v>
      </c>
      <c r="G78" s="7">
        <v>137185</v>
      </c>
      <c r="H78" s="22">
        <v>0.3</v>
      </c>
      <c r="I78" s="49">
        <f>G78/$G$97</f>
        <v>3.7845451507505842E-4</v>
      </c>
      <c r="J78" s="7">
        <v>3753</v>
      </c>
      <c r="K78" s="22">
        <v>0.4</v>
      </c>
      <c r="L78" s="27">
        <v>2.7</v>
      </c>
      <c r="M78" s="53">
        <f>J78/$J$97</f>
        <v>4.133361880293082E-4</v>
      </c>
    </row>
    <row r="79" spans="1:13" ht="15.75" thickBot="1" x14ac:dyDescent="0.3">
      <c r="A79" s="13">
        <v>77</v>
      </c>
      <c r="B79" s="12" t="s">
        <v>48</v>
      </c>
      <c r="C79" s="5" t="s">
        <v>66</v>
      </c>
      <c r="D79" s="25">
        <v>148961</v>
      </c>
      <c r="E79" s="23">
        <v>0.2</v>
      </c>
      <c r="F79" s="49">
        <f>D79/$D$97</f>
        <v>7.0442861222762566E-5</v>
      </c>
      <c r="G79" s="25">
        <v>76552</v>
      </c>
      <c r="H79" s="23">
        <v>0.1</v>
      </c>
      <c r="I79" s="49">
        <f>G79/$G$97</f>
        <v>2.1118526105642652E-4</v>
      </c>
      <c r="J79" s="25">
        <v>2062</v>
      </c>
      <c r="K79" s="23">
        <v>0.2</v>
      </c>
      <c r="L79" s="27">
        <v>2.7</v>
      </c>
      <c r="M79" s="53">
        <f>J79/$J$97</f>
        <v>2.2709811343363536E-4</v>
      </c>
    </row>
    <row r="80" spans="1:13" ht="15.75" thickBot="1" x14ac:dyDescent="0.3">
      <c r="A80" s="13">
        <v>78</v>
      </c>
      <c r="B80" s="18" t="s">
        <v>68</v>
      </c>
      <c r="C80" s="19" t="s">
        <v>66</v>
      </c>
      <c r="D80" s="20">
        <f t="shared" ref="D80:K80" si="12">SUM(D76:D79)</f>
        <v>13993530</v>
      </c>
      <c r="E80" s="24">
        <f t="shared" si="12"/>
        <v>17.2</v>
      </c>
      <c r="F80" s="50">
        <f t="shared" si="12"/>
        <v>6.617465590366369E-3</v>
      </c>
      <c r="G80" s="20">
        <f t="shared" si="12"/>
        <v>10603834</v>
      </c>
      <c r="H80" s="24">
        <f t="shared" si="12"/>
        <v>20.100000000000001</v>
      </c>
      <c r="I80" s="50">
        <f t="shared" si="12"/>
        <v>2.9252971202437708E-2</v>
      </c>
      <c r="J80" s="20">
        <f t="shared" si="12"/>
        <v>262220</v>
      </c>
      <c r="K80" s="24">
        <f t="shared" si="12"/>
        <v>24.999999999999996</v>
      </c>
      <c r="L80" s="28">
        <v>2.5</v>
      </c>
      <c r="M80" s="54">
        <f>SUM(M76:M79)</f>
        <v>2.8879567073020303E-2</v>
      </c>
    </row>
    <row r="81" spans="1:13" ht="15.75" thickBot="1" x14ac:dyDescent="0.3">
      <c r="A81" s="13">
        <v>79</v>
      </c>
      <c r="B81" s="18" t="s">
        <v>69</v>
      </c>
      <c r="C81" s="19" t="s">
        <v>66</v>
      </c>
      <c r="D81" s="20">
        <f t="shared" ref="D81:K81" si="13">SUM(D80,D75)</f>
        <v>81435613</v>
      </c>
      <c r="E81" s="24">
        <f t="shared" si="13"/>
        <v>99.799999999999983</v>
      </c>
      <c r="F81" s="50">
        <f t="shared" si="13"/>
        <v>3.8510466398249198E-2</v>
      </c>
      <c r="G81" s="20">
        <f t="shared" si="13"/>
        <v>52873251</v>
      </c>
      <c r="H81" s="24">
        <f t="shared" si="13"/>
        <v>99.999999999999943</v>
      </c>
      <c r="I81" s="50">
        <f t="shared" si="13"/>
        <v>0.1458623068677104</v>
      </c>
      <c r="J81" s="20">
        <f t="shared" si="13"/>
        <v>1048797</v>
      </c>
      <c r="K81" s="24">
        <f t="shared" si="13"/>
        <v>99.999999999999957</v>
      </c>
      <c r="L81" s="28">
        <v>2.4</v>
      </c>
      <c r="M81" s="54">
        <f>SUM(M80,M75)</f>
        <v>0.11550912709740857</v>
      </c>
    </row>
    <row r="82" spans="1:13" x14ac:dyDescent="0.25">
      <c r="A82" s="13">
        <v>80</v>
      </c>
      <c r="B82" s="10" t="s">
        <v>11</v>
      </c>
      <c r="C82" s="4" t="s">
        <v>70</v>
      </c>
      <c r="D82" s="8">
        <v>2879183</v>
      </c>
      <c r="E82" s="21">
        <v>22.2</v>
      </c>
      <c r="F82" s="48">
        <f>D82/$D$97</f>
        <v>1.3615502615042675E-3</v>
      </c>
      <c r="G82" s="8">
        <v>1552296</v>
      </c>
      <c r="H82" s="21">
        <v>19.2</v>
      </c>
      <c r="I82" s="48">
        <f>G82/$G$97</f>
        <v>4.2823444978164734E-3</v>
      </c>
      <c r="J82" s="8">
        <v>23207</v>
      </c>
      <c r="K82" s="21">
        <v>12.9</v>
      </c>
      <c r="L82" s="26">
        <v>1.5</v>
      </c>
      <c r="M82" s="55">
        <f>J82/$J$97</f>
        <v>2.5559000574463509E-3</v>
      </c>
    </row>
    <row r="83" spans="1:13" x14ac:dyDescent="0.25">
      <c r="A83" s="13">
        <v>81</v>
      </c>
      <c r="B83" s="12" t="s">
        <v>35</v>
      </c>
      <c r="C83" s="5" t="s">
        <v>70</v>
      </c>
      <c r="D83" s="25">
        <v>44436</v>
      </c>
      <c r="E83" s="23">
        <v>0.3</v>
      </c>
      <c r="F83" s="49">
        <f>D83/$D$97</f>
        <v>2.1013547044492703E-5</v>
      </c>
      <c r="G83" s="25">
        <v>64950</v>
      </c>
      <c r="H83" s="23">
        <v>0.8</v>
      </c>
      <c r="I83" s="49">
        <f>G83/$G$97</f>
        <v>1.7917863289809415E-4</v>
      </c>
      <c r="J83" s="25">
        <v>786</v>
      </c>
      <c r="K83" s="23">
        <v>0.4</v>
      </c>
      <c r="L83" s="27">
        <v>1.2</v>
      </c>
      <c r="M83" s="53">
        <f>J83/$J$97</f>
        <v>8.6566012201182052E-5</v>
      </c>
    </row>
    <row r="84" spans="1:13" x14ac:dyDescent="0.25">
      <c r="A84" s="13">
        <v>82</v>
      </c>
      <c r="B84" s="12" t="s">
        <v>16</v>
      </c>
      <c r="C84" s="5" t="s">
        <v>70</v>
      </c>
      <c r="D84" s="25">
        <v>5659</v>
      </c>
      <c r="E84" s="23">
        <v>0</v>
      </c>
      <c r="F84" s="49">
        <f>D84/$D$97</f>
        <v>2.6761108723733956E-6</v>
      </c>
      <c r="G84" s="25">
        <v>13679</v>
      </c>
      <c r="H84" s="23">
        <v>0.2</v>
      </c>
      <c r="I84" s="49">
        <f>G84/$G$97</f>
        <v>3.7736482208052804E-5</v>
      </c>
      <c r="J84" s="25">
        <v>96</v>
      </c>
      <c r="K84" s="23">
        <v>0.1</v>
      </c>
      <c r="L84" s="27">
        <v>0.7</v>
      </c>
      <c r="M84" s="53">
        <f>J84/$J$97</f>
        <v>1.0572948055106205E-5</v>
      </c>
    </row>
    <row r="85" spans="1:13" ht="15.75" thickBot="1" x14ac:dyDescent="0.3">
      <c r="A85" s="13">
        <v>83</v>
      </c>
      <c r="B85" s="11" t="s">
        <v>40</v>
      </c>
      <c r="C85" s="5" t="s">
        <v>70</v>
      </c>
      <c r="D85" s="7">
        <v>31124</v>
      </c>
      <c r="E85" s="22">
        <v>0.2</v>
      </c>
      <c r="F85" s="49">
        <f>D85/$D$97</f>
        <v>1.4718373350724431E-5</v>
      </c>
      <c r="G85" s="7">
        <v>11892</v>
      </c>
      <c r="H85" s="22">
        <v>0.1</v>
      </c>
      <c r="I85" s="49">
        <f>G85/$G$97</f>
        <v>3.2806655926468601E-5</v>
      </c>
      <c r="J85" s="7">
        <v>216</v>
      </c>
      <c r="K85" s="22">
        <v>0.1</v>
      </c>
      <c r="L85" s="27">
        <v>1.8</v>
      </c>
      <c r="M85" s="53">
        <f>J85/$J$97</f>
        <v>2.3789133123988963E-5</v>
      </c>
    </row>
    <row r="86" spans="1:13" ht="15.75" thickBot="1" x14ac:dyDescent="0.3">
      <c r="A86" s="13">
        <v>84</v>
      </c>
      <c r="B86" s="18" t="s">
        <v>71</v>
      </c>
      <c r="C86" s="19" t="s">
        <v>70</v>
      </c>
      <c r="D86" s="20">
        <f t="shared" ref="D86:K86" si="14">SUM(D82:D85)</f>
        <v>2960402</v>
      </c>
      <c r="E86" s="24">
        <f t="shared" si="14"/>
        <v>22.7</v>
      </c>
      <c r="F86" s="50">
        <f t="shared" si="14"/>
        <v>1.3999582927718579E-3</v>
      </c>
      <c r="G86" s="20">
        <f t="shared" si="14"/>
        <v>1642817</v>
      </c>
      <c r="H86" s="24">
        <f t="shared" si="14"/>
        <v>20.3</v>
      </c>
      <c r="I86" s="50">
        <f t="shared" si="14"/>
        <v>4.5320662688490892E-3</v>
      </c>
      <c r="J86" s="20">
        <f t="shared" si="14"/>
        <v>24305</v>
      </c>
      <c r="K86" s="24">
        <f t="shared" si="14"/>
        <v>13.5</v>
      </c>
      <c r="L86" s="28">
        <v>1.5</v>
      </c>
      <c r="M86" s="54">
        <f>SUM(M82:M85)</f>
        <v>2.6768281508266281E-3</v>
      </c>
    </row>
    <row r="87" spans="1:13" x14ac:dyDescent="0.25">
      <c r="A87" s="13">
        <v>85</v>
      </c>
      <c r="B87" s="12" t="s">
        <v>50</v>
      </c>
      <c r="C87" s="5" t="s">
        <v>70</v>
      </c>
      <c r="D87" s="25">
        <v>8406842</v>
      </c>
      <c r="E87" s="23">
        <v>64.8</v>
      </c>
      <c r="F87" s="49">
        <f>D87/$D$97</f>
        <v>3.9755506765374272E-3</v>
      </c>
      <c r="G87" s="25">
        <v>5659264</v>
      </c>
      <c r="H87" s="23">
        <v>69.900000000000006</v>
      </c>
      <c r="I87" s="49">
        <f>G87/$G$97</f>
        <v>1.5612304645564278E-2</v>
      </c>
      <c r="J87" s="25">
        <v>135243</v>
      </c>
      <c r="K87" s="23">
        <v>75.099999999999994</v>
      </c>
      <c r="L87" s="27">
        <v>2.4</v>
      </c>
      <c r="M87" s="53">
        <f>J87/$J$97</f>
        <v>1.489497097725759E-2</v>
      </c>
    </row>
    <row r="88" spans="1:13" x14ac:dyDescent="0.25">
      <c r="A88" s="13">
        <v>86</v>
      </c>
      <c r="B88" s="12" t="s">
        <v>49</v>
      </c>
      <c r="C88" s="5" t="s">
        <v>70</v>
      </c>
      <c r="D88" s="25">
        <v>1493934</v>
      </c>
      <c r="E88" s="23">
        <v>11.5</v>
      </c>
      <c r="F88" s="49">
        <f>D88/$D$97</f>
        <v>7.0647340873091998E-4</v>
      </c>
      <c r="G88" s="25">
        <v>688365</v>
      </c>
      <c r="H88" s="23">
        <v>8.5</v>
      </c>
      <c r="I88" s="49">
        <f>G88/$G$97</f>
        <v>1.8990038434934036E-3</v>
      </c>
      <c r="J88" s="25">
        <v>18017</v>
      </c>
      <c r="K88" s="23">
        <v>10</v>
      </c>
      <c r="L88" s="27">
        <v>2.6</v>
      </c>
      <c r="M88" s="53">
        <f>J88/$J$97</f>
        <v>1.984300053217172E-3</v>
      </c>
    </row>
    <row r="89" spans="1:13" x14ac:dyDescent="0.25">
      <c r="A89" s="13">
        <v>87</v>
      </c>
      <c r="B89" s="12" t="s">
        <v>47</v>
      </c>
      <c r="C89" s="5" t="s">
        <v>70</v>
      </c>
      <c r="D89" s="25">
        <v>74145</v>
      </c>
      <c r="E89" s="23">
        <v>0.6</v>
      </c>
      <c r="F89" s="49">
        <f>D89/$D$97</f>
        <v>3.5062774453459164E-5</v>
      </c>
      <c r="G89" s="25">
        <v>65001</v>
      </c>
      <c r="H89" s="23">
        <v>0.8</v>
      </c>
      <c r="I89" s="49">
        <f>G89/$G$97</f>
        <v>1.7931932743662842E-4</v>
      </c>
      <c r="J89" s="25">
        <v>1544</v>
      </c>
      <c r="K89" s="23">
        <v>0.9</v>
      </c>
      <c r="L89" s="27">
        <v>2.4</v>
      </c>
      <c r="M89" s="53">
        <f>J89/$J$97</f>
        <v>1.7004824788629147E-4</v>
      </c>
    </row>
    <row r="90" spans="1:13" ht="15.75" thickBot="1" x14ac:dyDescent="0.3">
      <c r="A90" s="13">
        <v>88</v>
      </c>
      <c r="B90" s="12" t="s">
        <v>48</v>
      </c>
      <c r="C90" s="5" t="s">
        <v>70</v>
      </c>
      <c r="D90" s="25">
        <v>48100</v>
      </c>
      <c r="E90" s="23">
        <v>0.4</v>
      </c>
      <c r="F90" s="49">
        <f>D90/$D$97</f>
        <v>2.2746233073186133E-5</v>
      </c>
      <c r="G90" s="25">
        <v>44443</v>
      </c>
      <c r="H90" s="23">
        <v>0.5</v>
      </c>
      <c r="I90" s="49">
        <f>G90/$G$97</f>
        <v>1.2260563482509619E-4</v>
      </c>
      <c r="J90" s="25">
        <v>906</v>
      </c>
      <c r="K90" s="23">
        <v>0.5</v>
      </c>
      <c r="L90" s="27">
        <v>2</v>
      </c>
      <c r="M90" s="53">
        <f>J90/$J$97</f>
        <v>9.9782197270064814E-5</v>
      </c>
    </row>
    <row r="91" spans="1:13" ht="15.75" thickBot="1" x14ac:dyDescent="0.3">
      <c r="A91" s="13">
        <v>89</v>
      </c>
      <c r="B91" s="18" t="s">
        <v>72</v>
      </c>
      <c r="C91" s="19" t="s">
        <v>70</v>
      </c>
      <c r="D91" s="20">
        <f t="shared" ref="D91:K91" si="15">SUM(D87:D90)</f>
        <v>10023021</v>
      </c>
      <c r="E91" s="24">
        <f t="shared" si="15"/>
        <v>77.3</v>
      </c>
      <c r="F91" s="50">
        <f t="shared" si="15"/>
        <v>4.7398330927949928E-3</v>
      </c>
      <c r="G91" s="20">
        <f t="shared" si="15"/>
        <v>6457073</v>
      </c>
      <c r="H91" s="24">
        <f t="shared" si="15"/>
        <v>79.7</v>
      </c>
      <c r="I91" s="50">
        <f t="shared" si="15"/>
        <v>1.7813233451319407E-2</v>
      </c>
      <c r="J91" s="20">
        <f t="shared" si="15"/>
        <v>155710</v>
      </c>
      <c r="K91" s="24">
        <f t="shared" si="15"/>
        <v>86.5</v>
      </c>
      <c r="L91" s="28">
        <v>2.4</v>
      </c>
      <c r="M91" s="54">
        <f>SUM(M87:M90)</f>
        <v>1.7149101475631118E-2</v>
      </c>
    </row>
    <row r="92" spans="1:13" ht="15.75" thickBot="1" x14ac:dyDescent="0.3">
      <c r="A92" s="13">
        <v>90</v>
      </c>
      <c r="B92" s="18" t="s">
        <v>73</v>
      </c>
      <c r="C92" s="19" t="s">
        <v>70</v>
      </c>
      <c r="D92" s="20">
        <f t="shared" ref="D92:K92" si="16">SUM(D91,D86)</f>
        <v>12983423</v>
      </c>
      <c r="E92" s="24">
        <f t="shared" si="16"/>
        <v>100</v>
      </c>
      <c r="F92" s="50">
        <f t="shared" si="16"/>
        <v>6.1397913855668505E-3</v>
      </c>
      <c r="G92" s="20">
        <f t="shared" si="16"/>
        <v>8099890</v>
      </c>
      <c r="H92" s="24">
        <f t="shared" si="16"/>
        <v>100</v>
      </c>
      <c r="I92" s="50">
        <f t="shared" si="16"/>
        <v>2.2345299720168497E-2</v>
      </c>
      <c r="J92" s="20">
        <f t="shared" si="16"/>
        <v>180015</v>
      </c>
      <c r="K92" s="24">
        <f t="shared" si="16"/>
        <v>100</v>
      </c>
      <c r="L92" s="28">
        <v>2.6</v>
      </c>
      <c r="M92" s="54">
        <f>SUM(M91,M86)</f>
        <v>1.9825929626457746E-2</v>
      </c>
    </row>
    <row r="93" spans="1:13" x14ac:dyDescent="0.25">
      <c r="A93" s="13">
        <v>91</v>
      </c>
      <c r="B93" s="11" t="s">
        <v>11</v>
      </c>
      <c r="C93" s="5" t="s">
        <v>74</v>
      </c>
      <c r="D93" s="7">
        <v>292846</v>
      </c>
      <c r="E93" s="22">
        <v>95.8</v>
      </c>
      <c r="F93" s="49">
        <f>D93/$D$97</f>
        <v>1.3848530915904918E-4</v>
      </c>
      <c r="G93" s="7">
        <v>663567</v>
      </c>
      <c r="H93" s="22">
        <v>99.5</v>
      </c>
      <c r="I93" s="49">
        <f>G93/$G$97</f>
        <v>1.8305931931684315E-3</v>
      </c>
      <c r="J93" s="7">
        <v>9433</v>
      </c>
      <c r="K93" s="22">
        <v>99.3</v>
      </c>
      <c r="L93" s="27">
        <v>1.4</v>
      </c>
      <c r="M93" s="53">
        <f>J93/$J$97</f>
        <v>1.0389022812897586E-3</v>
      </c>
    </row>
    <row r="94" spans="1:13" ht="15.75" thickBot="1" x14ac:dyDescent="0.3">
      <c r="A94" s="13">
        <v>92</v>
      </c>
      <c r="B94" s="12" t="s">
        <v>25</v>
      </c>
      <c r="C94" s="5" t="s">
        <v>74</v>
      </c>
      <c r="D94" s="25">
        <v>12732</v>
      </c>
      <c r="E94" s="23">
        <v>4.2</v>
      </c>
      <c r="F94" s="49">
        <f>D94/$D$97</f>
        <v>6.0208947918462754E-6</v>
      </c>
      <c r="G94" s="25">
        <v>3155</v>
      </c>
      <c r="H94" s="23">
        <v>0.5</v>
      </c>
      <c r="I94" s="49">
        <f>G94/$G$97</f>
        <v>8.7037503740336723E-6</v>
      </c>
      <c r="J94" s="25">
        <v>70</v>
      </c>
      <c r="K94" s="23">
        <v>0.7</v>
      </c>
      <c r="L94" s="27">
        <v>2.2000000000000002</v>
      </c>
      <c r="M94" s="53">
        <f>J94/$J$97</f>
        <v>7.7094412901816088E-6</v>
      </c>
    </row>
    <row r="95" spans="1:13" ht="15.75" thickBot="1" x14ac:dyDescent="0.3">
      <c r="A95" s="13">
        <v>93</v>
      </c>
      <c r="B95" s="18" t="s">
        <v>75</v>
      </c>
      <c r="C95" s="19" t="s">
        <v>74</v>
      </c>
      <c r="D95" s="20">
        <f t="shared" ref="D95:K95" si="17">SUM(D93:D94)</f>
        <v>305578</v>
      </c>
      <c r="E95" s="28">
        <f t="shared" si="17"/>
        <v>100</v>
      </c>
      <c r="F95" s="57">
        <f t="shared" si="17"/>
        <v>1.4450620395089545E-4</v>
      </c>
      <c r="G95" s="20">
        <f t="shared" si="17"/>
        <v>666722</v>
      </c>
      <c r="H95" s="56">
        <f t="shared" si="17"/>
        <v>100</v>
      </c>
      <c r="I95" s="50">
        <f t="shared" si="17"/>
        <v>1.8392969435424651E-3</v>
      </c>
      <c r="J95" s="20">
        <f t="shared" si="17"/>
        <v>9503</v>
      </c>
      <c r="K95" s="56">
        <f t="shared" si="17"/>
        <v>100</v>
      </c>
      <c r="L95" s="28">
        <v>1.4</v>
      </c>
      <c r="M95" s="50">
        <f>SUM(M93:M94)</f>
        <v>1.0466117225799401E-3</v>
      </c>
    </row>
    <row r="96" spans="1:13" ht="15.75" thickBot="1" x14ac:dyDescent="0.3">
      <c r="A96" s="13">
        <v>94</v>
      </c>
      <c r="B96" s="18" t="s">
        <v>76</v>
      </c>
      <c r="C96" s="19" t="s">
        <v>74</v>
      </c>
      <c r="D96" s="20">
        <f t="shared" ref="D96:K96" si="18">SUM(D95)</f>
        <v>305578</v>
      </c>
      <c r="E96" s="24">
        <f t="shared" si="18"/>
        <v>100</v>
      </c>
      <c r="F96" s="50">
        <f t="shared" si="18"/>
        <v>1.4450620395089545E-4</v>
      </c>
      <c r="G96" s="20">
        <f t="shared" si="18"/>
        <v>666722</v>
      </c>
      <c r="H96" s="24">
        <f t="shared" si="18"/>
        <v>100</v>
      </c>
      <c r="I96" s="50">
        <f t="shared" si="18"/>
        <v>1.8392969435424651E-3</v>
      </c>
      <c r="J96" s="20">
        <f t="shared" si="18"/>
        <v>9503</v>
      </c>
      <c r="K96" s="24">
        <f t="shared" si="18"/>
        <v>100</v>
      </c>
      <c r="L96" s="28">
        <v>3.2</v>
      </c>
      <c r="M96" s="54">
        <f>SUM(M95)</f>
        <v>1.0466117225799401E-3</v>
      </c>
    </row>
    <row r="97" spans="1:13" ht="16.5" thickBot="1" x14ac:dyDescent="0.3">
      <c r="A97" s="13">
        <v>95</v>
      </c>
      <c r="B97" s="35" t="s">
        <v>58</v>
      </c>
      <c r="C97" s="37" t="s">
        <v>77</v>
      </c>
      <c r="D97" s="20">
        <f>SUM(D81,D54,D92,D96)</f>
        <v>2114635854</v>
      </c>
      <c r="E97" s="24" t="s">
        <v>57</v>
      </c>
      <c r="F97" s="50">
        <f>SUM(F81,F54,F92,F96)</f>
        <v>1</v>
      </c>
      <c r="G97" s="20">
        <f>SUM(G81,G54,G92,G96)</f>
        <v>362487418</v>
      </c>
      <c r="H97" s="36" t="s">
        <v>57</v>
      </c>
      <c r="I97" s="50">
        <f>SUM(I81,I54,I92,I96)</f>
        <v>1</v>
      </c>
      <c r="J97" s="20">
        <f>SUM(J81,J54,J92,J96)</f>
        <v>9079776</v>
      </c>
      <c r="K97" s="36" t="s">
        <v>57</v>
      </c>
      <c r="L97" s="46">
        <v>2.5</v>
      </c>
      <c r="M97" s="50">
        <f>SUM(M81,M54,M92,M96)</f>
        <v>1</v>
      </c>
    </row>
    <row r="98" spans="1:13" x14ac:dyDescent="0.25">
      <c r="A98" s="13">
        <v>96</v>
      </c>
    </row>
    <row r="99" spans="1:13" x14ac:dyDescent="0.25">
      <c r="A99" s="13">
        <v>97</v>
      </c>
      <c r="B99" t="s">
        <v>2</v>
      </c>
    </row>
    <row r="100" spans="1:13" x14ac:dyDescent="0.25">
      <c r="B100" s="1"/>
      <c r="C100" s="2"/>
      <c r="D100" s="2"/>
      <c r="E100" s="52"/>
      <c r="F100" s="2"/>
      <c r="G100" s="33"/>
      <c r="H100" s="52"/>
      <c r="I100" s="2"/>
      <c r="J100" s="2"/>
      <c r="K100" s="33"/>
      <c r="L100" s="52"/>
      <c r="M100"/>
    </row>
    <row r="101" spans="1:13" x14ac:dyDescent="0.25">
      <c r="B101" s="1"/>
      <c r="C101" s="2"/>
      <c r="D101" s="2"/>
      <c r="E101" s="52"/>
      <c r="F101" s="2"/>
      <c r="G101" s="33"/>
      <c r="H101" s="52"/>
      <c r="I101" s="2"/>
      <c r="J101" s="2"/>
      <c r="K101" s="33"/>
      <c r="L101" s="52"/>
      <c r="M101"/>
    </row>
    <row r="102" spans="1:13" x14ac:dyDescent="0.25">
      <c r="B102" s="1"/>
      <c r="C102" s="2"/>
      <c r="D102" s="2"/>
      <c r="E102" s="52"/>
      <c r="F102" s="2"/>
      <c r="G102" s="33"/>
      <c r="H102" s="52"/>
      <c r="I102" s="2"/>
      <c r="J102" s="2"/>
      <c r="K102" s="33"/>
      <c r="L102" s="52"/>
      <c r="M102"/>
    </row>
    <row r="103" spans="1:13" x14ac:dyDescent="0.25">
      <c r="B103" s="1"/>
      <c r="C103" s="2"/>
      <c r="D103" s="2"/>
      <c r="E103" s="52"/>
      <c r="F103" s="2"/>
      <c r="G103" s="33"/>
      <c r="H103" s="52"/>
      <c r="I103" s="2"/>
      <c r="J103" s="2"/>
      <c r="K103" s="33"/>
      <c r="L103" s="52"/>
      <c r="M103"/>
    </row>
    <row r="104" spans="1:13" x14ac:dyDescent="0.25">
      <c r="B104" s="1"/>
      <c r="C104" s="2"/>
      <c r="D104" s="2"/>
      <c r="E104" s="52"/>
      <c r="F104" s="2"/>
      <c r="G104" s="33"/>
      <c r="H104" s="52"/>
      <c r="I104" s="2"/>
      <c r="J104" s="2"/>
      <c r="K104" s="33"/>
      <c r="L104" s="52"/>
      <c r="M104"/>
    </row>
    <row r="105" spans="1:13" x14ac:dyDescent="0.25">
      <c r="B105" s="1"/>
      <c r="C105" s="2"/>
      <c r="D105" s="2"/>
      <c r="E105" s="52"/>
      <c r="F105" s="2"/>
      <c r="G105" s="33"/>
      <c r="H105" s="52"/>
      <c r="I105" s="2"/>
      <c r="J105" s="2"/>
      <c r="K105" s="33"/>
      <c r="L105" s="52"/>
      <c r="M105"/>
    </row>
    <row r="106" spans="1:13" x14ac:dyDescent="0.25">
      <c r="B106" s="1"/>
      <c r="C106" s="2"/>
      <c r="D106" s="2"/>
      <c r="E106" s="52"/>
      <c r="F106" s="2"/>
      <c r="G106" s="33"/>
      <c r="H106" s="52"/>
      <c r="I106" s="2"/>
      <c r="J106" s="2"/>
      <c r="K106" s="33"/>
      <c r="L106" s="52"/>
      <c r="M106"/>
    </row>
    <row r="107" spans="1:13" x14ac:dyDescent="0.25">
      <c r="B107" s="1"/>
      <c r="C107" s="2"/>
      <c r="D107" s="2"/>
      <c r="E107" s="52"/>
      <c r="F107" s="2"/>
      <c r="G107" s="33"/>
      <c r="H107" s="52"/>
      <c r="I107" s="2"/>
      <c r="J107" s="2"/>
      <c r="K107" s="33"/>
      <c r="L107" s="52"/>
      <c r="M107"/>
    </row>
    <row r="108" spans="1:13" x14ac:dyDescent="0.25">
      <c r="B108" s="1"/>
      <c r="C108" s="2"/>
      <c r="D108" s="2"/>
      <c r="E108" s="52"/>
      <c r="F108" s="2"/>
      <c r="G108" s="33"/>
      <c r="H108" s="52"/>
      <c r="I108" s="2"/>
      <c r="J108" s="2"/>
      <c r="K108" s="33"/>
      <c r="L108" s="52"/>
      <c r="M108"/>
    </row>
    <row r="109" spans="1:13" x14ac:dyDescent="0.25">
      <c r="B109" s="1"/>
      <c r="C109" s="2"/>
      <c r="D109" s="2"/>
      <c r="E109" s="52"/>
      <c r="F109" s="2"/>
      <c r="G109" s="33"/>
      <c r="H109" s="52"/>
      <c r="I109" s="2"/>
      <c r="J109" s="2"/>
      <c r="K109" s="33"/>
      <c r="L109" s="52"/>
      <c r="M109"/>
    </row>
    <row r="110" spans="1:13" x14ac:dyDescent="0.25">
      <c r="B110" s="1"/>
      <c r="C110" s="2"/>
      <c r="D110" s="2"/>
      <c r="E110" s="52"/>
      <c r="F110" s="2"/>
      <c r="G110" s="33"/>
      <c r="H110" s="52"/>
      <c r="I110" s="2"/>
      <c r="J110" s="2"/>
      <c r="K110" s="33"/>
      <c r="L110" s="52"/>
      <c r="M110"/>
    </row>
    <row r="111" spans="1:13" x14ac:dyDescent="0.25">
      <c r="B111" s="1"/>
      <c r="C111" s="2"/>
      <c r="D111" s="2"/>
      <c r="E111" s="52"/>
      <c r="F111" s="2"/>
      <c r="G111" s="33"/>
      <c r="H111" s="52"/>
      <c r="I111" s="2"/>
      <c r="J111" s="2"/>
      <c r="K111" s="33"/>
      <c r="L111" s="52"/>
      <c r="M111"/>
    </row>
    <row r="112" spans="1:13" x14ac:dyDescent="0.25">
      <c r="B112" s="1"/>
      <c r="C112" s="2"/>
      <c r="D112" s="2"/>
      <c r="E112" s="52"/>
      <c r="F112" s="2"/>
      <c r="G112" s="33"/>
      <c r="H112" s="52"/>
      <c r="I112" s="2"/>
      <c r="J112" s="2"/>
      <c r="K112" s="33"/>
      <c r="L112" s="52"/>
      <c r="M112"/>
    </row>
    <row r="113" spans="3:13" x14ac:dyDescent="0.25">
      <c r="C113" s="1"/>
      <c r="D113" s="2"/>
      <c r="E113" s="52"/>
      <c r="F113" s="1"/>
      <c r="G113" s="2"/>
      <c r="H113" s="52"/>
      <c r="I113" s="1"/>
      <c r="J113" s="2"/>
      <c r="L113" s="52"/>
      <c r="M113"/>
    </row>
    <row r="114" spans="3:13" x14ac:dyDescent="0.25">
      <c r="C114" s="1"/>
      <c r="D114" s="2"/>
      <c r="E114" s="52"/>
      <c r="F114" s="1"/>
      <c r="G114" s="2"/>
      <c r="H114" s="52"/>
      <c r="I114" s="1"/>
      <c r="J114" s="2"/>
      <c r="L114" s="52"/>
      <c r="M114"/>
    </row>
    <row r="115" spans="3:13" x14ac:dyDescent="0.25">
      <c r="C115" s="1"/>
      <c r="D115" s="2"/>
      <c r="E115" s="52"/>
      <c r="F115" s="1"/>
      <c r="G115" s="2"/>
      <c r="H115" s="52"/>
      <c r="I115" s="1"/>
      <c r="J115" s="2"/>
      <c r="L115" s="52"/>
      <c r="M115"/>
    </row>
    <row r="116" spans="3:13" x14ac:dyDescent="0.25">
      <c r="C116" s="1"/>
      <c r="D116" s="2"/>
      <c r="E116" s="52"/>
      <c r="F116" s="1"/>
      <c r="G116" s="2"/>
      <c r="H116" s="52"/>
      <c r="I116" s="1"/>
      <c r="J116" s="2"/>
      <c r="L116" s="52"/>
      <c r="M116"/>
    </row>
    <row r="117" spans="3:13" x14ac:dyDescent="0.25">
      <c r="C117" s="1"/>
      <c r="D117" s="2"/>
      <c r="E117" s="52"/>
      <c r="F117" s="1"/>
      <c r="G117" s="2"/>
      <c r="H117" s="52"/>
      <c r="I117" s="1"/>
      <c r="J117" s="2"/>
      <c r="L117" s="52"/>
      <c r="M117"/>
    </row>
    <row r="118" spans="3:13" x14ac:dyDescent="0.25">
      <c r="C118" s="1"/>
      <c r="D118" s="2"/>
      <c r="E118" s="52"/>
      <c r="F118" s="1"/>
      <c r="G118" s="2"/>
      <c r="H118" s="52"/>
      <c r="I118" s="1"/>
      <c r="J118" s="2"/>
      <c r="L118" s="52"/>
      <c r="M118"/>
    </row>
    <row r="119" spans="3:13" x14ac:dyDescent="0.25">
      <c r="C119" s="1"/>
      <c r="D119" s="2"/>
      <c r="E119" s="52"/>
      <c r="F119" s="1"/>
      <c r="G119" s="2"/>
      <c r="H119" s="52"/>
      <c r="I119" s="1"/>
      <c r="J119" s="2"/>
      <c r="L119" s="52"/>
      <c r="M119"/>
    </row>
    <row r="120" spans="3:13" x14ac:dyDescent="0.25">
      <c r="C120" s="1"/>
      <c r="D120" s="2"/>
      <c r="E120" s="52"/>
      <c r="F120" s="1"/>
      <c r="G120" s="2"/>
      <c r="H120" s="52"/>
      <c r="I120" s="1"/>
      <c r="J120" s="2"/>
      <c r="L120" s="52"/>
      <c r="M120"/>
    </row>
    <row r="121" spans="3:13" x14ac:dyDescent="0.25">
      <c r="C121" s="1"/>
      <c r="D121" s="2"/>
      <c r="E121" s="52"/>
      <c r="F121" s="1"/>
      <c r="G121" s="2"/>
      <c r="H121" s="52"/>
      <c r="I121" s="1"/>
      <c r="J121" s="2"/>
      <c r="L121" s="52"/>
      <c r="M121"/>
    </row>
    <row r="122" spans="3:13" x14ac:dyDescent="0.25">
      <c r="C122" s="1"/>
      <c r="D122" s="2"/>
      <c r="E122" s="52"/>
      <c r="F122" s="1"/>
      <c r="G122" s="2"/>
      <c r="H122" s="52"/>
      <c r="I122" s="1"/>
      <c r="J122" s="2"/>
      <c r="L122" s="52"/>
      <c r="M122"/>
    </row>
    <row r="123" spans="3:13" x14ac:dyDescent="0.25">
      <c r="C123" s="1"/>
      <c r="D123" s="2"/>
      <c r="E123" s="52"/>
      <c r="F123" s="1"/>
      <c r="G123" s="2"/>
      <c r="H123" s="52"/>
      <c r="I123" s="1"/>
      <c r="J123" s="2"/>
      <c r="L123" s="52"/>
      <c r="M123"/>
    </row>
    <row r="124" spans="3:13" x14ac:dyDescent="0.25">
      <c r="C124" s="1"/>
      <c r="D124" s="2"/>
      <c r="E124" s="52"/>
      <c r="F124" s="1"/>
      <c r="G124" s="2"/>
      <c r="H124" s="52"/>
      <c r="I124" s="1"/>
      <c r="J124" s="2"/>
      <c r="L124" s="52"/>
      <c r="M124"/>
    </row>
    <row r="125" spans="3:13" x14ac:dyDescent="0.25">
      <c r="C125" s="1"/>
      <c r="D125" s="2"/>
      <c r="E125" s="52"/>
      <c r="F125" s="1"/>
      <c r="G125" s="2"/>
      <c r="H125" s="52"/>
      <c r="I125" s="1"/>
      <c r="J125" s="2"/>
      <c r="L125" s="52"/>
      <c r="M125"/>
    </row>
    <row r="126" spans="3:13" x14ac:dyDescent="0.25">
      <c r="C126" s="1"/>
      <c r="D126" s="2"/>
      <c r="E126" s="52"/>
      <c r="F126" s="1"/>
      <c r="G126" s="2"/>
      <c r="H126" s="52"/>
      <c r="I126" s="1"/>
      <c r="J126" s="2"/>
      <c r="L126" s="52"/>
      <c r="M126"/>
    </row>
    <row r="127" spans="3:13" x14ac:dyDescent="0.25">
      <c r="C127" s="1"/>
      <c r="D127" s="2"/>
      <c r="E127" s="52"/>
      <c r="F127" s="1"/>
      <c r="G127" s="2"/>
      <c r="H127" s="52"/>
      <c r="I127" s="1"/>
      <c r="J127" s="2"/>
      <c r="L127" s="52"/>
      <c r="M127"/>
    </row>
    <row r="128" spans="3:13" x14ac:dyDescent="0.25">
      <c r="C128" s="1"/>
      <c r="D128" s="2"/>
      <c r="E128" s="52"/>
      <c r="F128" s="1"/>
      <c r="G128" s="2"/>
      <c r="H128" s="52"/>
      <c r="I128" s="1"/>
      <c r="J128" s="2"/>
      <c r="L128" s="52"/>
      <c r="M128"/>
    </row>
    <row r="129" spans="3:13" x14ac:dyDescent="0.25">
      <c r="C129" s="1"/>
      <c r="D129" s="2"/>
      <c r="E129" s="52"/>
      <c r="F129" s="1"/>
      <c r="G129" s="2"/>
      <c r="H129" s="52"/>
      <c r="I129" s="1"/>
      <c r="J129" s="2"/>
      <c r="L129" s="52"/>
      <c r="M129"/>
    </row>
    <row r="130" spans="3:13" x14ac:dyDescent="0.25">
      <c r="C130" s="1"/>
      <c r="D130" s="2"/>
      <c r="E130" s="52"/>
      <c r="F130" s="1"/>
      <c r="G130" s="2"/>
      <c r="H130" s="52"/>
      <c r="I130" s="1"/>
      <c r="J130" s="2"/>
      <c r="L130" s="52"/>
      <c r="M130"/>
    </row>
    <row r="131" spans="3:13" x14ac:dyDescent="0.25">
      <c r="C131" s="1"/>
      <c r="D131" s="2"/>
      <c r="E131" s="52"/>
      <c r="F131" s="1"/>
      <c r="G131" s="2"/>
      <c r="H131" s="52"/>
      <c r="I131" s="1"/>
      <c r="J131" s="2"/>
      <c r="L131" s="52"/>
      <c r="M131"/>
    </row>
    <row r="132" spans="3:13" x14ac:dyDescent="0.25">
      <c r="C132" s="1"/>
      <c r="D132" s="2"/>
      <c r="E132" s="52"/>
      <c r="F132" s="1"/>
      <c r="G132" s="2"/>
      <c r="H132" s="52"/>
      <c r="I132" s="1"/>
      <c r="J132" s="2"/>
      <c r="L132" s="52"/>
      <c r="M132"/>
    </row>
    <row r="133" spans="3:13" x14ac:dyDescent="0.25">
      <c r="C133" s="1"/>
      <c r="D133" s="2"/>
      <c r="E133" s="52"/>
      <c r="F133" s="1"/>
      <c r="G133" s="2"/>
      <c r="H133" s="52"/>
      <c r="I133" s="1"/>
      <c r="J133" s="2"/>
      <c r="L133" s="52"/>
      <c r="M133"/>
    </row>
    <row r="134" spans="3:13" x14ac:dyDescent="0.25">
      <c r="C134" s="1"/>
      <c r="D134" s="2"/>
      <c r="E134" s="52"/>
      <c r="F134" s="1"/>
      <c r="G134" s="2"/>
      <c r="H134" s="52"/>
      <c r="I134" s="1"/>
      <c r="J134" s="2"/>
      <c r="L134" s="52"/>
      <c r="M134"/>
    </row>
    <row r="135" spans="3:13" x14ac:dyDescent="0.25">
      <c r="C135" s="1"/>
      <c r="D135" s="2"/>
      <c r="E135" s="52"/>
      <c r="F135" s="1"/>
      <c r="G135" s="2"/>
      <c r="H135" s="52"/>
      <c r="I135" s="1"/>
      <c r="J135" s="2"/>
      <c r="L135" s="52"/>
      <c r="M135"/>
    </row>
    <row r="136" spans="3:13" x14ac:dyDescent="0.25">
      <c r="C136" s="1"/>
      <c r="D136" s="2"/>
      <c r="E136" s="52"/>
      <c r="F136" s="1"/>
      <c r="G136" s="2"/>
      <c r="H136" s="52"/>
      <c r="I136" s="1"/>
      <c r="J136" s="2"/>
      <c r="L136" s="52"/>
      <c r="M136"/>
    </row>
    <row r="137" spans="3:13" x14ac:dyDescent="0.25">
      <c r="C137" s="1"/>
      <c r="D137" s="2"/>
      <c r="E137" s="52"/>
      <c r="F137" s="1"/>
      <c r="G137" s="2"/>
      <c r="H137" s="52"/>
      <c r="I137" s="1"/>
      <c r="J137" s="2"/>
      <c r="L137" s="52"/>
      <c r="M137"/>
    </row>
    <row r="138" spans="3:13" x14ac:dyDescent="0.25">
      <c r="C138" s="1"/>
      <c r="D138" s="2"/>
      <c r="E138" s="52"/>
      <c r="F138" s="1"/>
      <c r="G138" s="2"/>
      <c r="H138" s="52"/>
      <c r="I138" s="1"/>
      <c r="J138" s="2"/>
      <c r="L138" s="52"/>
      <c r="M138"/>
    </row>
    <row r="139" spans="3:13" x14ac:dyDescent="0.25">
      <c r="C139" s="1"/>
      <c r="D139" s="2"/>
      <c r="E139" s="52"/>
      <c r="F139" s="1"/>
      <c r="G139" s="2"/>
      <c r="H139" s="52"/>
      <c r="I139" s="1"/>
      <c r="J139" s="2"/>
      <c r="L139" s="52"/>
      <c r="M139"/>
    </row>
    <row r="140" spans="3:13" x14ac:dyDescent="0.25">
      <c r="C140" s="1"/>
      <c r="D140" s="2"/>
      <c r="E140" s="52"/>
      <c r="F140" s="1"/>
      <c r="G140" s="2"/>
      <c r="H140" s="52"/>
      <c r="I140" s="1"/>
      <c r="J140" s="2"/>
      <c r="L140" s="52"/>
      <c r="M140"/>
    </row>
    <row r="141" spans="3:13" x14ac:dyDescent="0.25">
      <c r="C141" s="1"/>
      <c r="D141" s="2"/>
      <c r="E141" s="52"/>
      <c r="F141" s="1"/>
      <c r="G141" s="2"/>
      <c r="H141" s="52"/>
      <c r="I141" s="1"/>
      <c r="J141" s="2"/>
      <c r="L141" s="52"/>
      <c r="M141"/>
    </row>
    <row r="142" spans="3:13" x14ac:dyDescent="0.25">
      <c r="C142" s="1"/>
      <c r="D142" s="2"/>
      <c r="E142" s="52"/>
      <c r="F142" s="1"/>
      <c r="G142" s="2"/>
      <c r="H142" s="52"/>
      <c r="I142" s="1"/>
      <c r="J142" s="2"/>
      <c r="L142" s="52"/>
      <c r="M142"/>
    </row>
    <row r="143" spans="3:13" x14ac:dyDescent="0.25">
      <c r="C143" s="1"/>
      <c r="D143" s="2"/>
      <c r="E143" s="52"/>
      <c r="F143" s="1"/>
      <c r="G143" s="2"/>
      <c r="H143" s="52"/>
      <c r="I143" s="1"/>
      <c r="J143" s="2"/>
      <c r="L143" s="52"/>
      <c r="M143"/>
    </row>
    <row r="144" spans="3:13" x14ac:dyDescent="0.25">
      <c r="C144" s="1"/>
      <c r="D144" s="2"/>
      <c r="E144" s="52"/>
      <c r="F144" s="1"/>
      <c r="G144" s="2"/>
      <c r="H144" s="52"/>
      <c r="I144" s="1"/>
      <c r="J144" s="2"/>
      <c r="L144" s="52"/>
      <c r="M144"/>
    </row>
    <row r="145" spans="3:13" x14ac:dyDescent="0.25">
      <c r="C145" s="1"/>
      <c r="D145" s="2"/>
      <c r="E145" s="52"/>
      <c r="F145" s="1"/>
      <c r="G145" s="2"/>
      <c r="H145" s="52"/>
      <c r="I145" s="1"/>
      <c r="J145" s="2"/>
      <c r="L145" s="52"/>
      <c r="M145"/>
    </row>
    <row r="146" spans="3:13" x14ac:dyDescent="0.25">
      <c r="C146" s="1"/>
      <c r="D146" s="2"/>
      <c r="E146" s="52"/>
      <c r="F146" s="1"/>
      <c r="G146" s="2"/>
      <c r="H146" s="52"/>
      <c r="I146" s="1"/>
      <c r="J146" s="2"/>
      <c r="L146" s="52"/>
      <c r="M146"/>
    </row>
    <row r="147" spans="3:13" x14ac:dyDescent="0.25">
      <c r="C147" s="1"/>
      <c r="D147" s="2"/>
      <c r="E147" s="52"/>
      <c r="F147" s="1"/>
      <c r="G147" s="2"/>
      <c r="H147" s="52"/>
      <c r="I147" s="1"/>
      <c r="J147" s="2"/>
      <c r="L147" s="52"/>
      <c r="M147"/>
    </row>
    <row r="148" spans="3:13" x14ac:dyDescent="0.25">
      <c r="C148" s="1"/>
      <c r="D148" s="2"/>
      <c r="E148" s="52"/>
      <c r="F148" s="1"/>
      <c r="G148" s="2"/>
      <c r="H148" s="52"/>
      <c r="I148" s="1"/>
      <c r="J148" s="2"/>
      <c r="L148" s="52"/>
      <c r="M148"/>
    </row>
    <row r="149" spans="3:13" x14ac:dyDescent="0.25">
      <c r="C149" s="1"/>
      <c r="D149" s="2"/>
      <c r="E149" s="52"/>
      <c r="F149" s="1"/>
      <c r="G149" s="2"/>
      <c r="H149" s="52"/>
      <c r="I149" s="1"/>
      <c r="J149" s="2"/>
      <c r="L149" s="52"/>
      <c r="M149"/>
    </row>
    <row r="150" spans="3:13" x14ac:dyDescent="0.25">
      <c r="C150" s="1"/>
      <c r="D150" s="2"/>
      <c r="E150" s="52"/>
      <c r="F150" s="1"/>
      <c r="G150" s="2"/>
      <c r="H150" s="52"/>
      <c r="I150" s="1"/>
      <c r="J150" s="2"/>
      <c r="L150" s="52"/>
      <c r="M150"/>
    </row>
    <row r="151" spans="3:13" x14ac:dyDescent="0.25">
      <c r="C151" s="1"/>
      <c r="D151" s="2"/>
      <c r="E151" s="52"/>
      <c r="F151" s="1"/>
      <c r="G151" s="2"/>
      <c r="H151" s="52"/>
      <c r="I151" s="1"/>
      <c r="J151" s="2"/>
      <c r="L151" s="52"/>
      <c r="M151"/>
    </row>
    <row r="152" spans="3:13" x14ac:dyDescent="0.25">
      <c r="C152" s="1"/>
      <c r="D152" s="2"/>
      <c r="E152" s="52"/>
      <c r="F152" s="1"/>
      <c r="G152" s="2"/>
      <c r="H152" s="52"/>
      <c r="I152" s="1"/>
      <c r="J152" s="2"/>
      <c r="L152" s="52"/>
      <c r="M152"/>
    </row>
    <row r="153" spans="3:13" x14ac:dyDescent="0.25">
      <c r="C153" s="1"/>
      <c r="D153" s="2"/>
      <c r="E153" s="52"/>
      <c r="F153" s="1"/>
      <c r="G153" s="2"/>
      <c r="H153" s="52"/>
      <c r="I153" s="1"/>
      <c r="J153" s="2"/>
      <c r="L153" s="52"/>
      <c r="M153"/>
    </row>
    <row r="154" spans="3:13" x14ac:dyDescent="0.25">
      <c r="C154" s="1"/>
      <c r="D154" s="2"/>
      <c r="E154" s="52"/>
      <c r="F154" s="1"/>
      <c r="G154" s="2"/>
      <c r="H154" s="52"/>
      <c r="I154" s="1"/>
      <c r="J154" s="2"/>
      <c r="L154" s="52"/>
      <c r="M154"/>
    </row>
    <row r="155" spans="3:13" x14ac:dyDescent="0.25">
      <c r="C155" s="1"/>
      <c r="D155" s="2"/>
      <c r="E155" s="52"/>
      <c r="F155" s="1"/>
      <c r="G155" s="2"/>
      <c r="H155" s="52"/>
      <c r="I155" s="1"/>
      <c r="J155" s="2"/>
      <c r="L155" s="52"/>
      <c r="M155"/>
    </row>
    <row r="156" spans="3:13" x14ac:dyDescent="0.25">
      <c r="C156" s="1"/>
      <c r="D156" s="2"/>
      <c r="E156" s="52"/>
      <c r="F156" s="1"/>
      <c r="G156" s="2"/>
      <c r="H156" s="52"/>
      <c r="I156" s="1"/>
      <c r="J156" s="2"/>
      <c r="L156" s="52"/>
      <c r="M156"/>
    </row>
    <row r="157" spans="3:13" x14ac:dyDescent="0.25">
      <c r="C157" s="1"/>
      <c r="D157" s="2"/>
      <c r="E157" s="52"/>
      <c r="F157" s="1"/>
      <c r="G157" s="2"/>
      <c r="H157" s="52"/>
      <c r="I157" s="1"/>
      <c r="J157" s="2"/>
      <c r="L157" s="52"/>
      <c r="M157"/>
    </row>
    <row r="158" spans="3:13" x14ac:dyDescent="0.25">
      <c r="C158" s="1"/>
      <c r="D158" s="2"/>
      <c r="E158" s="52"/>
      <c r="F158" s="1"/>
      <c r="G158" s="2"/>
      <c r="H158" s="52"/>
      <c r="I158" s="1"/>
      <c r="J158" s="2"/>
      <c r="L158" s="52"/>
      <c r="M158"/>
    </row>
    <row r="159" spans="3:13" x14ac:dyDescent="0.25">
      <c r="C159" s="1"/>
      <c r="D159" s="2"/>
      <c r="E159" s="52"/>
      <c r="F159" s="1"/>
      <c r="G159" s="2"/>
      <c r="H159" s="52"/>
      <c r="I159" s="1"/>
      <c r="J159" s="2"/>
      <c r="L159" s="52"/>
      <c r="M159"/>
    </row>
    <row r="160" spans="3:13" x14ac:dyDescent="0.25">
      <c r="C160" s="1"/>
      <c r="D160" s="2"/>
      <c r="E160" s="52"/>
      <c r="F160" s="1"/>
      <c r="G160" s="2"/>
      <c r="H160" s="52"/>
      <c r="I160" s="1"/>
      <c r="J160" s="2"/>
      <c r="L160" s="52"/>
      <c r="M160"/>
    </row>
    <row r="161" spans="3:13" x14ac:dyDescent="0.25">
      <c r="C161" s="1"/>
      <c r="D161" s="2"/>
      <c r="E161" s="52"/>
      <c r="F161" s="1"/>
      <c r="G161" s="2"/>
      <c r="H161" s="52"/>
      <c r="I161" s="1"/>
      <c r="J161" s="2"/>
      <c r="L161" s="52"/>
      <c r="M161"/>
    </row>
    <row r="162" spans="3:13" x14ac:dyDescent="0.25">
      <c r="C162" s="1"/>
      <c r="D162" s="2"/>
      <c r="E162" s="52"/>
      <c r="F162" s="1"/>
      <c r="G162" s="2"/>
      <c r="H162" s="52"/>
      <c r="I162" s="1"/>
      <c r="J162" s="2"/>
      <c r="L162" s="52"/>
      <c r="M162"/>
    </row>
    <row r="163" spans="3:13" x14ac:dyDescent="0.25">
      <c r="C163" s="1"/>
      <c r="D163" s="2"/>
      <c r="E163" s="52"/>
      <c r="F163" s="1"/>
      <c r="G163" s="2"/>
      <c r="H163" s="52"/>
      <c r="I163" s="1"/>
      <c r="J163" s="2"/>
      <c r="L163" s="52"/>
      <c r="M163"/>
    </row>
    <row r="164" spans="3:13" x14ac:dyDescent="0.25">
      <c r="C164" s="1"/>
      <c r="D164" s="2"/>
      <c r="E164" s="52"/>
      <c r="F164" s="1"/>
      <c r="G164" s="2"/>
      <c r="H164" s="52"/>
      <c r="I164" s="1"/>
      <c r="J164" s="2"/>
      <c r="L164" s="52"/>
      <c r="M164"/>
    </row>
    <row r="165" spans="3:13" x14ac:dyDescent="0.25">
      <c r="C165" s="1"/>
      <c r="D165" s="2"/>
      <c r="E165" s="52"/>
      <c r="F165" s="1"/>
      <c r="G165" s="2"/>
      <c r="H165" s="52"/>
      <c r="I165" s="1"/>
      <c r="J165" s="2"/>
      <c r="L165" s="52"/>
      <c r="M165"/>
    </row>
    <row r="166" spans="3:13" x14ac:dyDescent="0.25">
      <c r="C166" s="1"/>
      <c r="D166" s="2"/>
      <c r="E166" s="52"/>
      <c r="F166" s="1"/>
      <c r="G166" s="2"/>
      <c r="H166" s="52"/>
      <c r="I166" s="1"/>
      <c r="J166" s="2"/>
      <c r="L166" s="52"/>
      <c r="M166"/>
    </row>
    <row r="167" spans="3:13" x14ac:dyDescent="0.25">
      <c r="C167" s="1"/>
      <c r="D167" s="2"/>
      <c r="E167" s="52"/>
      <c r="F167" s="1"/>
      <c r="G167" s="2"/>
      <c r="H167" s="52"/>
      <c r="I167" s="1"/>
      <c r="J167" s="2"/>
      <c r="L167" s="52"/>
      <c r="M167"/>
    </row>
    <row r="168" spans="3:13" x14ac:dyDescent="0.25">
      <c r="C168" s="1"/>
      <c r="D168" s="2"/>
      <c r="E168" s="52"/>
      <c r="F168" s="1"/>
      <c r="G168" s="2"/>
      <c r="H168" s="52"/>
      <c r="I168" s="1"/>
      <c r="J168" s="2"/>
      <c r="L168" s="52"/>
      <c r="M168"/>
    </row>
    <row r="169" spans="3:13" x14ac:dyDescent="0.25">
      <c r="C169" s="1"/>
      <c r="D169" s="2"/>
      <c r="E169" s="52"/>
      <c r="F169" s="1"/>
      <c r="G169" s="2"/>
      <c r="H169" s="52"/>
      <c r="I169" s="1"/>
      <c r="J169" s="2"/>
      <c r="L169" s="52"/>
      <c r="M169"/>
    </row>
    <row r="170" spans="3:13" x14ac:dyDescent="0.25">
      <c r="C170" s="1"/>
      <c r="D170" s="2"/>
      <c r="E170" s="52"/>
      <c r="F170" s="1"/>
      <c r="G170" s="2"/>
      <c r="H170" s="52"/>
      <c r="I170" s="1"/>
      <c r="J170" s="2"/>
      <c r="L170" s="52"/>
      <c r="M170"/>
    </row>
    <row r="171" spans="3:13" x14ac:dyDescent="0.25">
      <c r="C171" s="1"/>
      <c r="D171" s="2"/>
      <c r="E171" s="52"/>
      <c r="F171" s="1"/>
      <c r="G171" s="2"/>
      <c r="H171" s="52"/>
      <c r="I171" s="1"/>
      <c r="J171" s="2"/>
      <c r="L171" s="52"/>
      <c r="M171"/>
    </row>
  </sheetData>
  <autoFilter ref="A2:M2"/>
  <sortState ref="A55:L74">
    <sortCondition descending="1" ref="F55:F74"/>
  </sortState>
  <mergeCells count="3">
    <mergeCell ref="D1:F1"/>
    <mergeCell ref="G1:I1"/>
    <mergeCell ref="J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2018-08-20T12:11:04Z</dcterms:modified>
</cp:coreProperties>
</file>