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FI\Originals_more_recent\Tabular_data\Info_level_B\Topic_GrowStock\"/>
    </mc:Choice>
  </mc:AlternateContent>
  <bookViews>
    <workbookView xWindow="0" yWindow="0" windowWidth="20775" windowHeight="9525"/>
  </bookViews>
  <sheets>
    <sheet name="Luke_Met_Mvarat_1.16" sheetId="3" r:id="rId1"/>
  </sheets>
  <calcPr calcId="162913" iterateDelta="1E-4"/>
</workbook>
</file>

<file path=xl/calcChain.xml><?xml version="1.0" encoding="utf-8"?>
<calcChain xmlns="http://schemas.openxmlformats.org/spreadsheetml/2006/main">
  <c r="N13" i="3" l="1"/>
  <c r="N14" i="3"/>
  <c r="N15" i="3"/>
  <c r="N12" i="3"/>
  <c r="L12" i="3" l="1"/>
  <c r="L13" i="3"/>
  <c r="J15" i="3"/>
  <c r="J14" i="3"/>
  <c r="J13" i="3"/>
  <c r="J12" i="3"/>
  <c r="J11" i="3"/>
  <c r="J10" i="3"/>
  <c r="J9" i="3"/>
  <c r="J8" i="3"/>
  <c r="J7" i="3"/>
  <c r="J6" i="3"/>
  <c r="J5" i="3"/>
  <c r="H15" i="3"/>
  <c r="H14" i="3"/>
  <c r="H13" i="3"/>
  <c r="H12" i="3"/>
  <c r="H11" i="3"/>
  <c r="H10" i="3"/>
  <c r="H9" i="3"/>
  <c r="H8" i="3"/>
  <c r="H7" i="3"/>
  <c r="H6" i="3"/>
  <c r="H5" i="3"/>
  <c r="F15" i="3"/>
  <c r="F14" i="3"/>
  <c r="F13" i="3"/>
  <c r="F12" i="3"/>
  <c r="F11" i="3"/>
  <c r="L11" i="3" s="1"/>
  <c r="F10" i="3"/>
  <c r="L10" i="3" s="1"/>
  <c r="F9" i="3"/>
  <c r="F8" i="3"/>
  <c r="F7" i="3"/>
  <c r="F6" i="3"/>
  <c r="F5" i="3"/>
  <c r="D6" i="3"/>
  <c r="L6" i="3" s="1"/>
  <c r="D7" i="3"/>
  <c r="L7" i="3" s="1"/>
  <c r="D8" i="3"/>
  <c r="L8" i="3" s="1"/>
  <c r="D9" i="3"/>
  <c r="L9" i="3" s="1"/>
  <c r="D10" i="3"/>
  <c r="D11" i="3"/>
  <c r="D12" i="3"/>
  <c r="D13" i="3"/>
  <c r="D14" i="3"/>
  <c r="L14" i="3" s="1"/>
  <c r="D15" i="3"/>
  <c r="L15" i="3" s="1"/>
  <c r="D5" i="3"/>
  <c r="L5" i="3" s="1"/>
</calcChain>
</file>

<file path=xl/comments1.xml><?xml version="1.0" encoding="utf-8"?>
<comments xmlns="http://schemas.openxmlformats.org/spreadsheetml/2006/main">
  <authors>
    <author>PXWeb</author>
  </authors>
  <commentList>
    <comment ref="C3" authorId="0" shapeId="0">
      <text>
        <r>
          <rPr>
            <sz val="8"/>
            <color rgb="FF000000"/>
            <rFont val="Tahoma"/>
            <family val="2"/>
          </rPr>
          <t xml:space="preserve">Pine includes all other coniferous species except Norway spruce. The volume of other coniferous species in NFI 11 is 2.3 million m³. The volume of other coniferous species in NFI 12 is 3.1 million m³.
</t>
        </r>
      </text>
    </comment>
    <comment ref="B5" authorId="0" shapeId="0">
      <text>
        <r>
          <rPr>
            <sz val="8"/>
            <color rgb="FF000000"/>
            <rFont val="Tahoma"/>
            <family val="2"/>
          </rPr>
          <t xml:space="preserve">Inventory results are calculated in accordance with present borders of Finland.
</t>
        </r>
      </text>
    </comment>
    <comment ref="B14" authorId="0" shapeId="0">
      <text>
        <r>
          <rPr>
            <sz val="8"/>
            <color rgb="FF000000"/>
            <rFont val="Tahoma"/>
            <family val="2"/>
          </rPr>
          <t xml:space="preserve">According to NFI 11, growing stock volumes on forest land amounted to 2 295 million m³ and on poorly productive forest land 62 million m³.
</t>
        </r>
      </text>
    </comment>
    <comment ref="B15" authorId="0" shapeId="0">
      <text>
        <r>
          <rPr>
            <sz val="8"/>
            <color rgb="FF000000"/>
            <rFont val="Tahoma"/>
            <family val="2"/>
          </rPr>
          <t xml:space="preserve">The results for the whole country have been calculated using the measurements of NFI12 during the years 2014-2017. Regional results have been calculated using the measurements of last five years (2013-2017) in NFI11 and in NFI12. In Åland and in Northern Lapland only the measurements of NFI11 have been made for the present.
According to the NFI 12, growing stock volumes on forest land amounted to 2 408 million m³ and on poorly productive forest land 65 million m³.
</t>
        </r>
      </text>
    </comment>
  </commentList>
</comments>
</file>

<file path=xl/sharedStrings.xml><?xml version="1.0" encoding="utf-8"?>
<sst xmlns="http://schemas.openxmlformats.org/spreadsheetml/2006/main" count="80" uniqueCount="53">
  <si>
    <t>WHOLE COUNTRY</t>
  </si>
  <si>
    <t>NFI 1 (1921-1924)</t>
  </si>
  <si>
    <t>..</t>
  </si>
  <si>
    <t>NFI 2 (1936-1938)</t>
  </si>
  <si>
    <t>NFI 3 (1951-1953)</t>
  </si>
  <si>
    <t>NFI 5 (1964-1970)</t>
  </si>
  <si>
    <t>NFI 6 (1971-1976)</t>
  </si>
  <si>
    <t>NFI 7 (1977-1984)</t>
  </si>
  <si>
    <t>NFI 8 (1986-1994)</t>
  </si>
  <si>
    <t>NFI 9 (1996-2003)</t>
  </si>
  <si>
    <t>NFI 10 (2004-2008)</t>
  </si>
  <si>
    <t>NFI 11 (2009-2013)</t>
  </si>
  <si>
    <t>NFI 11/12</t>
  </si>
  <si>
    <t>inventory:</t>
  </si>
  <si>
    <t>NFI 1 (1921-1924):</t>
  </si>
  <si>
    <t>Inventory results are calculated in accordance with present borders of Finland.</t>
  </si>
  <si>
    <t>NFI 11 (2009-2013):</t>
  </si>
  <si>
    <t>According to NFI 11, growing stock volumes on forest land amounted to 2 295 million m³ and on poorly productive forest land 62 million m³.</t>
  </si>
  <si>
    <t>NFI 11/12:</t>
  </si>
  <si>
    <t>The results for the whole country have been calculated using the measurements of NFI12 during the years 2014-2017. Regional results have been calculated using the measurements of last five years (2013-2017) in NFI11 and in NFI12. In Åland and in Northern Lapland only the measurements of NFI11 have been made for the present.
According to the NFI 12, growing stock volumes on forest land amounted to 2 408 million m³ and on poorly productive forest land 65 million m³.</t>
  </si>
  <si>
    <t>tree species:</t>
  </si>
  <si>
    <t>Pine (mill. m³):</t>
  </si>
  <si>
    <t>Pine includes all other coniferous species except Norway spruce. The volume of other coniferous species in NFI 11 is 2.3 million m³. The volume of other coniferous species in NFI 12 is 3.1 million m³.</t>
  </si>
  <si>
    <t>Latest update:</t>
  </si>
  <si>
    <t>20170224 09:00</t>
  </si>
  <si>
    <t>Source:</t>
  </si>
  <si>
    <t>Luonnonvarakeskus, Metsävarat</t>
  </si>
  <si>
    <t>Contact:</t>
  </si>
  <si>
    <t>tietopalvelu@luke.fi</t>
  </si>
  <si>
    <t>Copyright</t>
  </si>
  <si>
    <t>Units:</t>
  </si>
  <si>
    <t>mill. m³, %</t>
  </si>
  <si>
    <t>Database:</t>
  </si>
  <si>
    <t>Luke/Tilastot</t>
  </si>
  <si>
    <t>Internal reference code:</t>
  </si>
  <si>
    <t>Luke_Met_Mvarat_1.16</t>
  </si>
  <si>
    <t>Spruce</t>
  </si>
  <si>
    <t>Pine</t>
  </si>
  <si>
    <t>Birch</t>
  </si>
  <si>
    <t>Other broadleaved</t>
  </si>
  <si>
    <t>Total volume</t>
  </si>
  <si>
    <t>in million m³</t>
  </si>
  <si>
    <t>in %</t>
  </si>
  <si>
    <t>Area</t>
  </si>
  <si>
    <t>Forest Inventory</t>
  </si>
  <si>
    <t>Period</t>
  </si>
  <si>
    <t>Value adding steps:</t>
  </si>
  <si>
    <t>Columns with percentage values added</t>
  </si>
  <si>
    <t>Table formated</t>
  </si>
  <si>
    <t>Table Quality checked: Totals</t>
  </si>
  <si>
    <t>JRC value adding: 2019-02</t>
  </si>
  <si>
    <t>Change of Growing stock volume (in million m3) on 'Forest Land' and 'Poorly Productive Forest Land' over time by tree species</t>
  </si>
  <si>
    <t>Growing stock on land available for wood production (see also Table 1.18 for exact volume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</si>
</sst>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 x14ac:knownFonts="1">
    <font>
      <sz val="11"/>
      <color rgb="FF000000"/>
      <name val="Calibri"/>
      <family val="2"/>
    </font>
    <font>
      <b/>
      <sz val="14"/>
      <color rgb="FF000000"/>
      <name val="Calibri"/>
      <family val="2"/>
    </font>
    <font>
      <b/>
      <sz val="11"/>
      <color rgb="FF000000"/>
      <name val="Calibri"/>
      <family val="2"/>
    </font>
    <font>
      <sz val="8"/>
      <color rgb="FF000000"/>
      <name val="Tahoma"/>
      <family val="2"/>
    </font>
    <font>
      <sz val="11"/>
      <color rgb="FF000000"/>
      <name val="Calibri"/>
      <family val="2"/>
    </font>
  </fonts>
  <fills count="3">
    <fill>
      <patternFill patternType="none"/>
    </fill>
    <fill>
      <patternFill patternType="gray125"/>
    </fill>
    <fill>
      <patternFill patternType="solid">
        <fgColor rgb="FFFFA07A"/>
        <bgColor rgb="FFFFA07A"/>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applyNumberFormat="0" applyBorder="0" applyAlignment="0"/>
    <xf numFmtId="9" fontId="4" fillId="0" borderId="0" applyFont="0" applyFill="0" applyBorder="0" applyAlignment="0" applyProtection="0"/>
  </cellStyleXfs>
  <cellXfs count="49">
    <xf numFmtId="0" fontId="0" fillId="0" borderId="0" xfId="0" applyFill="1" applyProtection="1"/>
    <xf numFmtId="0" fontId="1" fillId="0" borderId="0" xfId="0" applyFont="1" applyFill="1" applyProtection="1"/>
    <xf numFmtId="0" fontId="0" fillId="0" borderId="0" xfId="0" applyFill="1" applyAlignment="1" applyProtection="1">
      <alignment wrapText="1"/>
    </xf>
    <xf numFmtId="3" fontId="0" fillId="0" borderId="1" xfId="0" applyNumberFormat="1" applyFill="1" applyBorder="1" applyProtection="1"/>
    <xf numFmtId="164" fontId="0" fillId="0" borderId="1" xfId="1" applyNumberFormat="1" applyFont="1" applyFill="1" applyBorder="1" applyProtection="1"/>
    <xf numFmtId="3" fontId="0" fillId="0" borderId="8" xfId="0" applyNumberFormat="1" applyFill="1" applyBorder="1" applyProtection="1"/>
    <xf numFmtId="164" fontId="0" fillId="0" borderId="8" xfId="1" applyNumberFormat="1" applyFont="1" applyFill="1" applyBorder="1" applyProtection="1"/>
    <xf numFmtId="164" fontId="0" fillId="0" borderId="11" xfId="1" applyNumberFormat="1" applyFont="1" applyFill="1" applyBorder="1" applyProtection="1"/>
    <xf numFmtId="164" fontId="0" fillId="0" borderId="12" xfId="1" applyNumberFormat="1" applyFont="1" applyFill="1" applyBorder="1" applyProtection="1"/>
    <xf numFmtId="0" fontId="2" fillId="0" borderId="13" xfId="0" applyFont="1" applyFill="1" applyBorder="1" applyAlignment="1" applyProtection="1">
      <alignment wrapText="1"/>
    </xf>
    <xf numFmtId="3" fontId="0" fillId="2" borderId="14" xfId="0" applyNumberFormat="1" applyFill="1" applyBorder="1" applyAlignment="1" applyProtection="1">
      <alignment horizontal="right"/>
    </xf>
    <xf numFmtId="3" fontId="2" fillId="0" borderId="5" xfId="0" applyNumberFormat="1" applyFont="1" applyFill="1" applyBorder="1" applyProtection="1"/>
    <xf numFmtId="164" fontId="2" fillId="0" borderId="6" xfId="1" applyNumberFormat="1" applyFont="1" applyFill="1" applyBorder="1" applyProtection="1"/>
    <xf numFmtId="3" fontId="2" fillId="0" borderId="7" xfId="0" applyNumberFormat="1" applyFont="1" applyFill="1" applyBorder="1" applyProtection="1"/>
    <xf numFmtId="164" fontId="2" fillId="0" borderId="9" xfId="1" applyNumberFormat="1" applyFont="1" applyFill="1" applyBorder="1" applyProtection="1"/>
    <xf numFmtId="0" fontId="0" fillId="0" borderId="0" xfId="0" applyFill="1" applyProtection="1"/>
    <xf numFmtId="3" fontId="2" fillId="0" borderId="17" xfId="0" applyNumberFormat="1" applyFont="1" applyFill="1" applyBorder="1" applyProtection="1"/>
    <xf numFmtId="3" fontId="0" fillId="0" borderId="18" xfId="0" applyNumberFormat="1" applyFill="1" applyBorder="1" applyProtection="1"/>
    <xf numFmtId="164" fontId="0" fillId="0" borderId="18" xfId="1" applyNumberFormat="1" applyFont="1" applyFill="1" applyBorder="1" applyProtection="1"/>
    <xf numFmtId="3" fontId="0" fillId="0" borderId="23" xfId="0" applyNumberFormat="1" applyFill="1" applyBorder="1" applyProtection="1"/>
    <xf numFmtId="3" fontId="0" fillId="0" borderId="16" xfId="0" applyNumberFormat="1" applyFill="1" applyBorder="1" applyProtection="1"/>
    <xf numFmtId="3" fontId="0" fillId="0" borderId="22" xfId="0" applyNumberFormat="1" applyFill="1" applyBorder="1" applyProtection="1"/>
    <xf numFmtId="164" fontId="2" fillId="0" borderId="19" xfId="1" applyNumberFormat="1" applyFont="1" applyFill="1" applyBorder="1" applyProtection="1"/>
    <xf numFmtId="164" fontId="0" fillId="0" borderId="20" xfId="1" applyNumberFormat="1" applyFont="1" applyFill="1" applyBorder="1" applyProtection="1"/>
    <xf numFmtId="0" fontId="2" fillId="0" borderId="2" xfId="0" applyFont="1" applyFill="1" applyBorder="1" applyAlignment="1" applyProtection="1">
      <alignment vertical="top"/>
    </xf>
    <xf numFmtId="0" fontId="0" fillId="0" borderId="7" xfId="0" applyFill="1" applyBorder="1" applyAlignment="1" applyProtection="1">
      <alignment vertical="top"/>
    </xf>
    <xf numFmtId="0" fontId="2" fillId="0" borderId="13" xfId="0" applyFont="1" applyFill="1" applyBorder="1" applyAlignment="1" applyProtection="1">
      <alignment vertical="top" wrapText="1"/>
    </xf>
    <xf numFmtId="0" fontId="2" fillId="0" borderId="15" xfId="0" applyFont="1" applyFill="1" applyBorder="1" applyAlignment="1" applyProtection="1">
      <alignment vertical="top" wrapText="1"/>
    </xf>
    <xf numFmtId="0" fontId="2" fillId="0" borderId="6" xfId="0" applyFont="1" applyFill="1" applyBorder="1" applyProtection="1"/>
    <xf numFmtId="0" fontId="2" fillId="0" borderId="9" xfId="0" applyFont="1" applyFill="1" applyBorder="1" applyProtection="1"/>
    <xf numFmtId="0" fontId="2" fillId="0" borderId="17" xfId="0" applyFont="1" applyFill="1" applyBorder="1" applyProtection="1"/>
    <xf numFmtId="0" fontId="2" fillId="0" borderId="19" xfId="0" applyFont="1" applyFill="1" applyBorder="1" applyProtection="1"/>
    <xf numFmtId="3" fontId="0" fillId="2" borderId="24" xfId="0" applyNumberFormat="1" applyFill="1" applyBorder="1" applyAlignment="1" applyProtection="1">
      <alignment horizontal="right"/>
    </xf>
    <xf numFmtId="0" fontId="2" fillId="0" borderId="22" xfId="0" applyFont="1" applyFill="1" applyBorder="1" applyAlignment="1" applyProtection="1">
      <alignment wrapText="1"/>
    </xf>
    <xf numFmtId="0" fontId="2" fillId="0" borderId="8" xfId="0" applyFont="1" applyFill="1" applyBorder="1" applyAlignment="1" applyProtection="1">
      <alignment wrapText="1"/>
    </xf>
    <xf numFmtId="0" fontId="2" fillId="0" borderId="12" xfId="0" applyFont="1" applyFill="1" applyBorder="1" applyAlignment="1" applyProtection="1">
      <alignment wrapText="1"/>
    </xf>
    <xf numFmtId="0" fontId="2" fillId="0" borderId="7" xfId="0" applyFont="1" applyFill="1" applyBorder="1" applyAlignment="1" applyProtection="1">
      <alignment wrapText="1"/>
    </xf>
    <xf numFmtId="0" fontId="2" fillId="0" borderId="9" xfId="0" applyFont="1" applyFill="1" applyBorder="1" applyAlignment="1" applyProtection="1">
      <alignment wrapText="1"/>
    </xf>
    <xf numFmtId="0" fontId="2" fillId="0" borderId="15" xfId="0" applyFont="1" applyFill="1" applyBorder="1" applyAlignment="1" applyProtection="1">
      <alignment wrapText="1"/>
    </xf>
    <xf numFmtId="165" fontId="0" fillId="0" borderId="15" xfId="0" applyNumberFormat="1" applyFill="1" applyBorder="1" applyProtection="1"/>
    <xf numFmtId="165" fontId="0" fillId="0" borderId="14" xfId="0" applyNumberFormat="1" applyFill="1" applyBorder="1" applyProtection="1"/>
    <xf numFmtId="0" fontId="0" fillId="0" borderId="0" xfId="0" applyFill="1" applyProtection="1"/>
    <xf numFmtId="0" fontId="2" fillId="0" borderId="5" xfId="0" applyFont="1" applyFill="1" applyBorder="1" applyProtection="1"/>
    <xf numFmtId="0" fontId="2" fillId="0" borderId="7" xfId="0" applyFont="1" applyFill="1" applyBorder="1" applyProtection="1"/>
    <xf numFmtId="0" fontId="2" fillId="0" borderId="21" xfId="0" applyFont="1" applyFill="1" applyBorder="1" applyAlignment="1" applyProtection="1">
      <alignment horizontal="center" wrapText="1"/>
    </xf>
    <xf numFmtId="0" fontId="2" fillId="0" borderId="3" xfId="0" applyFont="1" applyFill="1" applyBorder="1" applyAlignment="1" applyProtection="1">
      <alignment horizontal="center" wrapText="1"/>
    </xf>
    <xf numFmtId="0" fontId="2" fillId="0" borderId="10" xfId="0" applyFont="1" applyFill="1" applyBorder="1" applyAlignment="1" applyProtection="1">
      <alignment horizontal="center" wrapText="1"/>
    </xf>
    <xf numFmtId="0" fontId="2" fillId="0" borderId="2" xfId="0" applyFont="1" applyFill="1" applyBorder="1" applyAlignment="1" applyProtection="1">
      <alignment horizontal="center" wrapText="1"/>
    </xf>
    <xf numFmtId="0" fontId="2" fillId="0" borderId="4" xfId="0" applyFont="1" applyFill="1" applyBorder="1" applyAlignment="1" applyProtection="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0"/>
  <sheetViews>
    <sheetView tabSelected="1" workbookViewId="0"/>
  </sheetViews>
  <sheetFormatPr defaultRowHeight="15" x14ac:dyDescent="0.25"/>
  <cols>
    <col min="1" max="1" width="40.7109375" customWidth="1"/>
    <col min="2" max="2" width="31.28515625" customWidth="1"/>
    <col min="3" max="12" width="10.7109375" customWidth="1"/>
    <col min="13" max="13" width="36.7109375" customWidth="1"/>
    <col min="14" max="14" width="10" customWidth="1"/>
  </cols>
  <sheetData>
    <row r="1" spans="1:14" ht="18.75" x14ac:dyDescent="0.3">
      <c r="A1" s="1" t="s">
        <v>51</v>
      </c>
    </row>
    <row r="2" spans="1:14" ht="15.75" thickBot="1" x14ac:dyDescent="0.3"/>
    <row r="3" spans="1:14" ht="45" x14ac:dyDescent="0.25">
      <c r="A3" s="24" t="s">
        <v>43</v>
      </c>
      <c r="B3" s="26" t="s">
        <v>44</v>
      </c>
      <c r="C3" s="44" t="s">
        <v>37</v>
      </c>
      <c r="D3" s="45"/>
      <c r="E3" s="45" t="s">
        <v>36</v>
      </c>
      <c r="F3" s="45"/>
      <c r="G3" s="45" t="s">
        <v>38</v>
      </c>
      <c r="H3" s="45"/>
      <c r="I3" s="45" t="s">
        <v>39</v>
      </c>
      <c r="J3" s="46"/>
      <c r="K3" s="47" t="s">
        <v>40</v>
      </c>
      <c r="L3" s="48"/>
      <c r="M3" s="9" t="s">
        <v>52</v>
      </c>
    </row>
    <row r="4" spans="1:14" ht="30.75" thickBot="1" x14ac:dyDescent="0.3">
      <c r="A4" s="25"/>
      <c r="B4" s="27" t="s">
        <v>45</v>
      </c>
      <c r="C4" s="33" t="s">
        <v>41</v>
      </c>
      <c r="D4" s="34" t="s">
        <v>42</v>
      </c>
      <c r="E4" s="34" t="s">
        <v>41</v>
      </c>
      <c r="F4" s="34" t="s">
        <v>42</v>
      </c>
      <c r="G4" s="34" t="s">
        <v>41</v>
      </c>
      <c r="H4" s="34" t="s">
        <v>42</v>
      </c>
      <c r="I4" s="34" t="s">
        <v>41</v>
      </c>
      <c r="J4" s="35" t="s">
        <v>42</v>
      </c>
      <c r="K4" s="36" t="s">
        <v>41</v>
      </c>
      <c r="L4" s="37" t="s">
        <v>42</v>
      </c>
      <c r="M4" s="38" t="s">
        <v>42</v>
      </c>
    </row>
    <row r="5" spans="1:14" x14ac:dyDescent="0.25">
      <c r="A5" s="30" t="s">
        <v>0</v>
      </c>
      <c r="B5" s="31" t="s">
        <v>1</v>
      </c>
      <c r="C5" s="19">
        <v>686</v>
      </c>
      <c r="D5" s="18">
        <f>C5/$K5</f>
        <v>0.49530685920577616</v>
      </c>
      <c r="E5" s="17">
        <v>399</v>
      </c>
      <c r="F5" s="18">
        <f>E5/$K5</f>
        <v>0.28808664259927796</v>
      </c>
      <c r="G5" s="17">
        <v>261</v>
      </c>
      <c r="H5" s="18">
        <f>G5/$K5</f>
        <v>0.1884476534296029</v>
      </c>
      <c r="I5" s="17">
        <v>40</v>
      </c>
      <c r="J5" s="23">
        <f>I5/$K5</f>
        <v>2.8880866425992781E-2</v>
      </c>
      <c r="K5" s="16">
        <v>1385</v>
      </c>
      <c r="L5" s="22">
        <f>SUM(D5,F5,H5,J5)</f>
        <v>1.0007220216606498</v>
      </c>
      <c r="M5" s="32" t="s">
        <v>2</v>
      </c>
    </row>
    <row r="6" spans="1:14" x14ac:dyDescent="0.25">
      <c r="A6" s="42" t="s">
        <v>0</v>
      </c>
      <c r="B6" s="28" t="s">
        <v>3</v>
      </c>
      <c r="C6" s="20">
        <v>624</v>
      </c>
      <c r="D6" s="4">
        <f t="shared" ref="D6:F15" si="0">C6/$K6</f>
        <v>0.4554744525547445</v>
      </c>
      <c r="E6" s="3">
        <v>441</v>
      </c>
      <c r="F6" s="4">
        <f t="shared" si="0"/>
        <v>0.32189781021897812</v>
      </c>
      <c r="G6" s="3">
        <v>257</v>
      </c>
      <c r="H6" s="4">
        <f t="shared" ref="H6" si="1">G6/$K6</f>
        <v>0.18759124087591242</v>
      </c>
      <c r="I6" s="3">
        <v>48</v>
      </c>
      <c r="J6" s="7">
        <f t="shared" ref="J6" si="2">I6/$K6</f>
        <v>3.5036496350364967E-2</v>
      </c>
      <c r="K6" s="11">
        <v>1370</v>
      </c>
      <c r="L6" s="12">
        <f t="shared" ref="L6:L15" si="3">SUM(D6,F6,H6,J6)</f>
        <v>1</v>
      </c>
      <c r="M6" s="10" t="s">
        <v>2</v>
      </c>
    </row>
    <row r="7" spans="1:14" x14ac:dyDescent="0.25">
      <c r="A7" s="42" t="s">
        <v>0</v>
      </c>
      <c r="B7" s="28" t="s">
        <v>4</v>
      </c>
      <c r="C7" s="20">
        <v>672</v>
      </c>
      <c r="D7" s="4">
        <f t="shared" si="0"/>
        <v>0.43693107932379716</v>
      </c>
      <c r="E7" s="3">
        <v>549</v>
      </c>
      <c r="F7" s="4">
        <f t="shared" si="0"/>
        <v>0.35695708712613783</v>
      </c>
      <c r="G7" s="3">
        <v>282</v>
      </c>
      <c r="H7" s="4">
        <f t="shared" ref="H7" si="4">G7/$K7</f>
        <v>0.18335500650195058</v>
      </c>
      <c r="I7" s="3">
        <v>35</v>
      </c>
      <c r="J7" s="7">
        <f t="shared" ref="J7" si="5">I7/$K7</f>
        <v>2.2756827048114433E-2</v>
      </c>
      <c r="K7" s="11">
        <v>1538</v>
      </c>
      <c r="L7" s="12">
        <f t="shared" si="3"/>
        <v>1</v>
      </c>
      <c r="M7" s="10" t="s">
        <v>2</v>
      </c>
    </row>
    <row r="8" spans="1:14" x14ac:dyDescent="0.25">
      <c r="A8" s="42" t="s">
        <v>0</v>
      </c>
      <c r="B8" s="28" t="s">
        <v>5</v>
      </c>
      <c r="C8" s="20">
        <v>655</v>
      </c>
      <c r="D8" s="4">
        <f t="shared" si="0"/>
        <v>0.43930248155600266</v>
      </c>
      <c r="E8" s="3">
        <v>555</v>
      </c>
      <c r="F8" s="4">
        <f t="shared" si="0"/>
        <v>0.37223340040241448</v>
      </c>
      <c r="G8" s="3">
        <v>244</v>
      </c>
      <c r="H8" s="4">
        <f t="shared" ref="H8" si="6">G8/$K8</f>
        <v>0.1636485580147552</v>
      </c>
      <c r="I8" s="3">
        <v>37</v>
      </c>
      <c r="J8" s="7">
        <f t="shared" ref="J8" si="7">I8/$K8</f>
        <v>2.4815560026827631E-2</v>
      </c>
      <c r="K8" s="11">
        <v>1491</v>
      </c>
      <c r="L8" s="12">
        <f t="shared" si="3"/>
        <v>0.99999999999999989</v>
      </c>
      <c r="M8" s="10" t="s">
        <v>2</v>
      </c>
    </row>
    <row r="9" spans="1:14" x14ac:dyDescent="0.25">
      <c r="A9" s="42" t="s">
        <v>0</v>
      </c>
      <c r="B9" s="28" t="s">
        <v>6</v>
      </c>
      <c r="C9" s="20">
        <v>686</v>
      </c>
      <c r="D9" s="4">
        <f t="shared" si="0"/>
        <v>0.45131578947368423</v>
      </c>
      <c r="E9" s="3">
        <v>568</v>
      </c>
      <c r="F9" s="4">
        <f t="shared" si="0"/>
        <v>0.37368421052631579</v>
      </c>
      <c r="G9" s="3">
        <v>224</v>
      </c>
      <c r="H9" s="4">
        <f t="shared" ref="H9" si="8">G9/$K9</f>
        <v>0.14736842105263157</v>
      </c>
      <c r="I9" s="3">
        <v>42</v>
      </c>
      <c r="J9" s="7">
        <f t="shared" ref="J9" si="9">I9/$K9</f>
        <v>2.763157894736842E-2</v>
      </c>
      <c r="K9" s="11">
        <v>1520</v>
      </c>
      <c r="L9" s="12">
        <f t="shared" si="3"/>
        <v>1</v>
      </c>
      <c r="M9" s="10" t="s">
        <v>2</v>
      </c>
    </row>
    <row r="10" spans="1:14" x14ac:dyDescent="0.25">
      <c r="A10" s="42" t="s">
        <v>0</v>
      </c>
      <c r="B10" s="28" t="s">
        <v>7</v>
      </c>
      <c r="C10" s="20">
        <v>745</v>
      </c>
      <c r="D10" s="4">
        <f t="shared" si="0"/>
        <v>0.44879518072289154</v>
      </c>
      <c r="E10" s="3">
        <v>613</v>
      </c>
      <c r="F10" s="4">
        <f t="shared" si="0"/>
        <v>0.36927710843373496</v>
      </c>
      <c r="G10" s="3">
        <v>249</v>
      </c>
      <c r="H10" s="4">
        <f t="shared" ref="H10" si="10">G10/$K10</f>
        <v>0.15</v>
      </c>
      <c r="I10" s="3">
        <v>53</v>
      </c>
      <c r="J10" s="7">
        <f t="shared" ref="J10" si="11">I10/$K10</f>
        <v>3.1927710843373494E-2</v>
      </c>
      <c r="K10" s="11">
        <v>1660</v>
      </c>
      <c r="L10" s="12">
        <f t="shared" si="3"/>
        <v>1</v>
      </c>
      <c r="M10" s="10" t="s">
        <v>2</v>
      </c>
    </row>
    <row r="11" spans="1:14" x14ac:dyDescent="0.25">
      <c r="A11" s="42" t="s">
        <v>0</v>
      </c>
      <c r="B11" s="28" t="s">
        <v>8</v>
      </c>
      <c r="C11" s="20">
        <v>865</v>
      </c>
      <c r="D11" s="4">
        <f t="shared" si="0"/>
        <v>0.45767195767195767</v>
      </c>
      <c r="E11" s="3">
        <v>691</v>
      </c>
      <c r="F11" s="4">
        <f t="shared" si="0"/>
        <v>0.3656084656084656</v>
      </c>
      <c r="G11" s="3">
        <v>277</v>
      </c>
      <c r="H11" s="4">
        <f t="shared" ref="H11" si="12">G11/$K11</f>
        <v>0.14656084656084656</v>
      </c>
      <c r="I11" s="3">
        <v>58</v>
      </c>
      <c r="J11" s="7">
        <f t="shared" ref="J11" si="13">I11/$K11</f>
        <v>3.0687830687830688E-2</v>
      </c>
      <c r="K11" s="11">
        <v>1890</v>
      </c>
      <c r="L11" s="12">
        <f t="shared" si="3"/>
        <v>1.0005291005291006</v>
      </c>
      <c r="M11" s="10" t="s">
        <v>2</v>
      </c>
    </row>
    <row r="12" spans="1:14" x14ac:dyDescent="0.25">
      <c r="A12" s="42" t="s">
        <v>0</v>
      </c>
      <c r="B12" s="28" t="s">
        <v>9</v>
      </c>
      <c r="C12" s="20">
        <v>1000</v>
      </c>
      <c r="D12" s="4">
        <f t="shared" si="0"/>
        <v>0.47824007651841222</v>
      </c>
      <c r="E12" s="3">
        <v>695</v>
      </c>
      <c r="F12" s="4">
        <f t="shared" si="0"/>
        <v>0.33237685318029653</v>
      </c>
      <c r="G12" s="3">
        <v>325</v>
      </c>
      <c r="H12" s="4">
        <f t="shared" ref="H12" si="14">G12/$K12</f>
        <v>0.15542802486848398</v>
      </c>
      <c r="I12" s="3">
        <v>72</v>
      </c>
      <c r="J12" s="7">
        <f t="shared" ref="J12" si="15">I12/$K12</f>
        <v>3.443328550932568E-2</v>
      </c>
      <c r="K12" s="11">
        <v>2091</v>
      </c>
      <c r="L12" s="12">
        <f t="shared" si="3"/>
        <v>1.0004782400765184</v>
      </c>
      <c r="M12" s="40">
        <v>92.3</v>
      </c>
      <c r="N12">
        <f>K12*M12/100</f>
        <v>1929.9929999999999</v>
      </c>
    </row>
    <row r="13" spans="1:14" x14ac:dyDescent="0.25">
      <c r="A13" s="42" t="s">
        <v>0</v>
      </c>
      <c r="B13" s="28" t="s">
        <v>10</v>
      </c>
      <c r="C13" s="20">
        <v>1098</v>
      </c>
      <c r="D13" s="4">
        <f t="shared" si="0"/>
        <v>0.49773345421577514</v>
      </c>
      <c r="E13" s="3">
        <v>669</v>
      </c>
      <c r="F13" s="4">
        <f t="shared" si="0"/>
        <v>0.30326382592928375</v>
      </c>
      <c r="G13" s="3">
        <v>365</v>
      </c>
      <c r="H13" s="4">
        <f t="shared" ref="H13" si="16">G13/$K13</f>
        <v>0.16545784224841342</v>
      </c>
      <c r="I13" s="3">
        <v>73</v>
      </c>
      <c r="J13" s="7">
        <f t="shared" ref="J13" si="17">I13/$K13</f>
        <v>3.3091568449682682E-2</v>
      </c>
      <c r="K13" s="11">
        <v>2206</v>
      </c>
      <c r="L13" s="12">
        <f t="shared" si="3"/>
        <v>0.99954669084315495</v>
      </c>
      <c r="M13" s="40">
        <v>91.7</v>
      </c>
      <c r="N13" s="41">
        <f t="shared" ref="N13:N15" si="18">K13*M13/100</f>
        <v>2022.902</v>
      </c>
    </row>
    <row r="14" spans="1:14" x14ac:dyDescent="0.25">
      <c r="A14" s="42" t="s">
        <v>0</v>
      </c>
      <c r="B14" s="28" t="s">
        <v>11</v>
      </c>
      <c r="C14" s="20">
        <v>1174</v>
      </c>
      <c r="D14" s="4">
        <f t="shared" si="0"/>
        <v>0.49830220713073003</v>
      </c>
      <c r="E14" s="3">
        <v>708</v>
      </c>
      <c r="F14" s="4">
        <f t="shared" si="0"/>
        <v>0.30050933786078099</v>
      </c>
      <c r="G14" s="3">
        <v>392</v>
      </c>
      <c r="H14" s="4">
        <f t="shared" ref="H14" si="19">G14/$K14</f>
        <v>0.166383701188455</v>
      </c>
      <c r="I14" s="3">
        <v>82</v>
      </c>
      <c r="J14" s="7">
        <f t="shared" ref="J14" si="20">I14/$K14</f>
        <v>3.4804753820033958E-2</v>
      </c>
      <c r="K14" s="11">
        <v>2356</v>
      </c>
      <c r="L14" s="12">
        <f t="shared" si="3"/>
        <v>1</v>
      </c>
      <c r="M14" s="40">
        <v>90.1</v>
      </c>
      <c r="N14" s="41">
        <f t="shared" si="18"/>
        <v>2122.7559999999999</v>
      </c>
    </row>
    <row r="15" spans="1:14" ht="15.75" thickBot="1" x14ac:dyDescent="0.3">
      <c r="A15" s="43" t="s">
        <v>0</v>
      </c>
      <c r="B15" s="29" t="s">
        <v>12</v>
      </c>
      <c r="C15" s="21">
        <v>1245</v>
      </c>
      <c r="D15" s="6">
        <f t="shared" si="0"/>
        <v>0.50343712090578241</v>
      </c>
      <c r="E15" s="5">
        <v>734</v>
      </c>
      <c r="F15" s="6">
        <f t="shared" si="0"/>
        <v>0.29680549939344925</v>
      </c>
      <c r="G15" s="5">
        <v>413</v>
      </c>
      <c r="H15" s="6">
        <f t="shared" ref="H15" si="21">G15/$K15</f>
        <v>0.16700363930448847</v>
      </c>
      <c r="I15" s="5">
        <v>81</v>
      </c>
      <c r="J15" s="8">
        <f t="shared" ref="J15" si="22">I15/$K15</f>
        <v>3.2753740396279825E-2</v>
      </c>
      <c r="K15" s="13">
        <v>2473</v>
      </c>
      <c r="L15" s="14">
        <f t="shared" si="3"/>
        <v>1</v>
      </c>
      <c r="M15" s="39">
        <v>90</v>
      </c>
      <c r="N15" s="41">
        <f t="shared" si="18"/>
        <v>2225.6999999999998</v>
      </c>
    </row>
    <row r="17" spans="1:1" x14ac:dyDescent="0.25">
      <c r="A17" t="s">
        <v>13</v>
      </c>
    </row>
    <row r="18" spans="1:1" x14ac:dyDescent="0.25">
      <c r="A18" t="s">
        <v>14</v>
      </c>
    </row>
    <row r="19" spans="1:1" x14ac:dyDescent="0.25">
      <c r="A19" t="s">
        <v>15</v>
      </c>
    </row>
    <row r="21" spans="1:1" x14ac:dyDescent="0.25">
      <c r="A21" t="s">
        <v>13</v>
      </c>
    </row>
    <row r="22" spans="1:1" x14ac:dyDescent="0.25">
      <c r="A22" t="s">
        <v>16</v>
      </c>
    </row>
    <row r="23" spans="1:1" x14ac:dyDescent="0.25">
      <c r="A23" t="s">
        <v>17</v>
      </c>
    </row>
    <row r="25" spans="1:1" x14ac:dyDescent="0.25">
      <c r="A25" t="s">
        <v>13</v>
      </c>
    </row>
    <row r="26" spans="1:1" x14ac:dyDescent="0.25">
      <c r="A26" t="s">
        <v>18</v>
      </c>
    </row>
    <row r="27" spans="1:1" ht="195" x14ac:dyDescent="0.25">
      <c r="A27" s="2" t="s">
        <v>19</v>
      </c>
    </row>
    <row r="29" spans="1:1" x14ac:dyDescent="0.25">
      <c r="A29" t="s">
        <v>20</v>
      </c>
    </row>
    <row r="30" spans="1:1" x14ac:dyDescent="0.25">
      <c r="A30" t="s">
        <v>21</v>
      </c>
    </row>
    <row r="31" spans="1:1" x14ac:dyDescent="0.25">
      <c r="A31" t="s">
        <v>22</v>
      </c>
    </row>
    <row r="34" spans="1:2" x14ac:dyDescent="0.25">
      <c r="A34" t="s">
        <v>23</v>
      </c>
      <c r="B34" t="s">
        <v>24</v>
      </c>
    </row>
    <row r="36" spans="1:2" x14ac:dyDescent="0.25">
      <c r="A36" t="s">
        <v>25</v>
      </c>
      <c r="B36" t="s">
        <v>26</v>
      </c>
    </row>
    <row r="38" spans="1:2" x14ac:dyDescent="0.25">
      <c r="A38" t="s">
        <v>27</v>
      </c>
      <c r="B38" t="s">
        <v>28</v>
      </c>
    </row>
    <row r="40" spans="1:2" x14ac:dyDescent="0.25">
      <c r="A40" t="s">
        <v>29</v>
      </c>
    </row>
    <row r="42" spans="1:2" x14ac:dyDescent="0.25">
      <c r="A42" t="s">
        <v>30</v>
      </c>
      <c r="B42" t="s">
        <v>31</v>
      </c>
    </row>
    <row r="50" spans="1:2" x14ac:dyDescent="0.25">
      <c r="A50" t="s">
        <v>32</v>
      </c>
      <c r="B50" t="s">
        <v>33</v>
      </c>
    </row>
    <row r="52" spans="1:2" x14ac:dyDescent="0.25">
      <c r="A52" t="s">
        <v>34</v>
      </c>
      <c r="B52" t="s">
        <v>35</v>
      </c>
    </row>
    <row r="55" spans="1:2" x14ac:dyDescent="0.25">
      <c r="A55" s="41" t="s">
        <v>46</v>
      </c>
    </row>
    <row r="56" spans="1:2" x14ac:dyDescent="0.25">
      <c r="A56" s="41" t="s">
        <v>47</v>
      </c>
    </row>
    <row r="57" spans="1:2" x14ac:dyDescent="0.25">
      <c r="A57" s="41" t="s">
        <v>48</v>
      </c>
    </row>
    <row r="58" spans="1:2" x14ac:dyDescent="0.25">
      <c r="A58" s="41" t="s">
        <v>49</v>
      </c>
    </row>
    <row r="59" spans="1:2" x14ac:dyDescent="0.25">
      <c r="A59" s="15"/>
    </row>
    <row r="60" spans="1:2" x14ac:dyDescent="0.25">
      <c r="A60" s="41" t="s">
        <v>50</v>
      </c>
    </row>
  </sheetData>
  <mergeCells count="5">
    <mergeCell ref="C3:D3"/>
    <mergeCell ref="E3:F3"/>
    <mergeCell ref="G3:H3"/>
    <mergeCell ref="I3:J3"/>
    <mergeCell ref="K3:L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Luke_Met_Mvarat_1.16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2019-01-30T09:56:27Z</dcterms:created>
  <dcterms:modified xsi:type="dcterms:W3CDTF">2019-03-25T14:08:13Z</dcterms:modified>
</cp:coreProperties>
</file>