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Area\Statistical_Office\"/>
    </mc:Choice>
  </mc:AlternateContent>
  <bookViews>
    <workbookView xWindow="0" yWindow="0" windowWidth="28800" windowHeight="11700"/>
  </bookViews>
  <sheets>
    <sheet name="ES321M16" sheetId="2" r:id="rId1"/>
  </sheets>
  <definedNames>
    <definedName name="_xlnm._FilterDatabase" localSheetId="0" hidden="1">ES321M16!$A$3:$U$3</definedName>
  </definedNames>
  <calcPr calcId="162913" iterateDelta="1E-4"/>
</workbook>
</file>

<file path=xl/calcChain.xml><?xml version="1.0" encoding="utf-8"?>
<calcChain xmlns="http://schemas.openxmlformats.org/spreadsheetml/2006/main">
  <c r="M34" i="2" l="1"/>
  <c r="M28" i="2"/>
  <c r="E28" i="2"/>
  <c r="E32" i="2"/>
  <c r="E18" i="2"/>
  <c r="G14" i="2"/>
  <c r="I28" i="2"/>
  <c r="I14" i="2"/>
  <c r="H34" i="2"/>
  <c r="J34" i="2"/>
  <c r="K34" i="2"/>
  <c r="P35" i="2"/>
  <c r="P31" i="2"/>
  <c r="L31" i="2"/>
  <c r="L29" i="2"/>
  <c r="L17" i="2"/>
  <c r="K14" i="2"/>
  <c r="H28" i="2"/>
  <c r="F28" i="2"/>
  <c r="D14" i="2"/>
  <c r="R34" i="2"/>
  <c r="P34" i="2"/>
  <c r="N34" i="2"/>
  <c r="L34" i="2"/>
  <c r="T34" i="2"/>
  <c r="F34" i="2"/>
  <c r="D34" i="2"/>
  <c r="T32" i="2"/>
  <c r="T30" i="2"/>
  <c r="T28" i="2"/>
  <c r="R28" i="2"/>
  <c r="P28" i="2"/>
  <c r="N28" i="2"/>
  <c r="L28" i="2"/>
  <c r="J28" i="2"/>
  <c r="D28" i="2"/>
  <c r="T14" i="2"/>
  <c r="R14" i="2"/>
  <c r="P14" i="2"/>
  <c r="N14" i="2"/>
  <c r="L14" i="2"/>
  <c r="J14" i="2"/>
  <c r="H14" i="2"/>
  <c r="F14" i="2"/>
  <c r="T26" i="2"/>
  <c r="T24" i="2"/>
  <c r="T22" i="2"/>
  <c r="T20" i="2"/>
  <c r="T18" i="2"/>
  <c r="T16" i="2"/>
  <c r="T12" i="2"/>
  <c r="T10" i="2"/>
  <c r="T8" i="2"/>
  <c r="T6" i="2"/>
  <c r="T4" i="2"/>
  <c r="U4" i="2" l="1"/>
  <c r="H19" i="2"/>
  <c r="E10" i="2"/>
  <c r="E30" i="2" l="1"/>
  <c r="E6" i="2"/>
  <c r="E4" i="2"/>
  <c r="I4" i="2"/>
  <c r="I8" i="2"/>
  <c r="I12" i="2"/>
  <c r="J13" i="2"/>
  <c r="P11" i="2"/>
  <c r="T5" i="2"/>
  <c r="N29" i="2" l="1"/>
  <c r="N31" i="2"/>
  <c r="R35" i="2"/>
  <c r="N35" i="2"/>
  <c r="L35" i="2"/>
  <c r="J35" i="2"/>
  <c r="H35" i="2"/>
  <c r="F35" i="2"/>
  <c r="D35" i="2"/>
  <c r="R33" i="2"/>
  <c r="N33" i="2"/>
  <c r="L33" i="2"/>
  <c r="J33" i="2"/>
  <c r="H33" i="2"/>
  <c r="F33" i="2"/>
  <c r="D33" i="2"/>
  <c r="R31" i="2"/>
  <c r="J31" i="2"/>
  <c r="H31" i="2"/>
  <c r="F31" i="2"/>
  <c r="D31" i="2"/>
  <c r="R29" i="2"/>
  <c r="P29" i="2"/>
  <c r="J29" i="2"/>
  <c r="H29" i="2"/>
  <c r="F29" i="2"/>
  <c r="D29" i="2"/>
  <c r="R27" i="2"/>
  <c r="P27" i="2"/>
  <c r="L27" i="2"/>
  <c r="J27" i="2"/>
  <c r="H27" i="2"/>
  <c r="F27" i="2"/>
  <c r="D27" i="2"/>
  <c r="T27" i="2" s="1"/>
  <c r="N25" i="2"/>
  <c r="L25" i="2"/>
  <c r="D25" i="2"/>
  <c r="R23" i="2"/>
  <c r="P23" i="2"/>
  <c r="N23" i="2"/>
  <c r="L23" i="2"/>
  <c r="J23" i="2"/>
  <c r="H23" i="2"/>
  <c r="F23" i="2"/>
  <c r="D23" i="2"/>
  <c r="R21" i="2"/>
  <c r="P21" i="2"/>
  <c r="N21" i="2"/>
  <c r="L21" i="2"/>
  <c r="J21" i="2"/>
  <c r="H21" i="2"/>
  <c r="F21" i="2"/>
  <c r="D21" i="2"/>
  <c r="R19" i="2"/>
  <c r="P19" i="2"/>
  <c r="N19" i="2"/>
  <c r="L19" i="2"/>
  <c r="J19" i="2"/>
  <c r="D19" i="2"/>
  <c r="T19" i="2" s="1"/>
  <c r="R17" i="2"/>
  <c r="P17" i="2"/>
  <c r="N17" i="2"/>
  <c r="J17" i="2"/>
  <c r="H17" i="2"/>
  <c r="T17" i="2" s="1"/>
  <c r="R15" i="2"/>
  <c r="P15" i="2"/>
  <c r="N15" i="2"/>
  <c r="L15" i="2"/>
  <c r="J15" i="2"/>
  <c r="H15" i="2"/>
  <c r="F15" i="2"/>
  <c r="D15" i="2"/>
  <c r="T15" i="2" s="1"/>
  <c r="R13" i="2"/>
  <c r="P13" i="2"/>
  <c r="N13" i="2"/>
  <c r="L13" i="2"/>
  <c r="H13" i="2"/>
  <c r="D13" i="2"/>
  <c r="T13" i="2" s="1"/>
  <c r="R11" i="2"/>
  <c r="N11" i="2"/>
  <c r="L11" i="2"/>
  <c r="J11" i="2"/>
  <c r="H11" i="2"/>
  <c r="F11" i="2"/>
  <c r="D11" i="2"/>
  <c r="R9" i="2"/>
  <c r="N9" i="2"/>
  <c r="J9" i="2"/>
  <c r="T9" i="2" s="1"/>
  <c r="H9" i="2"/>
  <c r="R7" i="2"/>
  <c r="P7" i="2"/>
  <c r="N7" i="2"/>
  <c r="L7" i="2"/>
  <c r="J7" i="2"/>
  <c r="H7" i="2"/>
  <c r="F7" i="2"/>
  <c r="D7" i="2"/>
  <c r="R5" i="2"/>
  <c r="T35" i="2" l="1"/>
  <c r="T31" i="2"/>
  <c r="T7" i="2"/>
  <c r="T23" i="2"/>
  <c r="T25" i="2"/>
  <c r="T33" i="2"/>
  <c r="T11" i="2"/>
  <c r="T21" i="2"/>
  <c r="T29" i="2"/>
  <c r="D5" i="2"/>
  <c r="H5" i="2"/>
  <c r="L5" i="2"/>
  <c r="P5" i="2"/>
  <c r="F5" i="2"/>
  <c r="J5" i="2"/>
  <c r="N5" i="2"/>
  <c r="U32" i="2"/>
  <c r="U30" i="2"/>
  <c r="U28" i="2"/>
  <c r="U26" i="2"/>
  <c r="U24" i="2"/>
  <c r="U22" i="2"/>
  <c r="U20" i="2"/>
  <c r="U18" i="2"/>
  <c r="U16" i="2"/>
  <c r="U14" i="2"/>
  <c r="U12" i="2"/>
  <c r="U10" i="2"/>
  <c r="U8" i="2"/>
  <c r="U6" i="2"/>
  <c r="S32" i="2"/>
  <c r="S30" i="2"/>
  <c r="S28" i="2"/>
  <c r="S26" i="2"/>
  <c r="S22" i="2"/>
  <c r="S20" i="2"/>
  <c r="S18" i="2"/>
  <c r="S16" i="2"/>
  <c r="S14" i="2"/>
  <c r="S12" i="2"/>
  <c r="S10" i="2"/>
  <c r="S8" i="2"/>
  <c r="S6" i="2"/>
  <c r="S4" i="2"/>
  <c r="Q30" i="2"/>
  <c r="Q28" i="2"/>
  <c r="Q26" i="2"/>
  <c r="Q22" i="2"/>
  <c r="Q20" i="2"/>
  <c r="Q18" i="2"/>
  <c r="Q16" i="2"/>
  <c r="Q14" i="2"/>
  <c r="Q12" i="2"/>
  <c r="Q10" i="2"/>
  <c r="Q6" i="2"/>
  <c r="Q4" i="2"/>
  <c r="O32" i="2"/>
  <c r="O30" i="2"/>
  <c r="O28" i="2"/>
  <c r="O24" i="2"/>
  <c r="O22" i="2"/>
  <c r="O20" i="2"/>
  <c r="O18" i="2"/>
  <c r="O16" i="2"/>
  <c r="O14" i="2"/>
  <c r="O12" i="2"/>
  <c r="O10" i="2"/>
  <c r="O8" i="2"/>
  <c r="O6" i="2"/>
  <c r="O4" i="2"/>
  <c r="M32" i="2"/>
  <c r="M30" i="2"/>
  <c r="M26" i="2"/>
  <c r="M24" i="2"/>
  <c r="M22" i="2"/>
  <c r="M20" i="2"/>
  <c r="M18" i="2"/>
  <c r="M16" i="2"/>
  <c r="M14" i="2"/>
  <c r="M12" i="2"/>
  <c r="M10" i="2"/>
  <c r="M6" i="2"/>
  <c r="M4" i="2"/>
  <c r="K32" i="2"/>
  <c r="K30" i="2"/>
  <c r="K28" i="2"/>
  <c r="K26" i="2"/>
  <c r="K22" i="2"/>
  <c r="K20" i="2"/>
  <c r="K18" i="2"/>
  <c r="K16" i="2"/>
  <c r="K12" i="2"/>
  <c r="K10" i="2"/>
  <c r="K8" i="2"/>
  <c r="K6" i="2"/>
  <c r="K4" i="2"/>
  <c r="I32" i="2"/>
  <c r="I30" i="2"/>
  <c r="I26" i="2"/>
  <c r="I22" i="2"/>
  <c r="I20" i="2"/>
  <c r="I18" i="2"/>
  <c r="I16" i="2"/>
  <c r="I10" i="2"/>
  <c r="I6" i="2"/>
  <c r="G32" i="2"/>
  <c r="G30" i="2"/>
  <c r="G28" i="2"/>
  <c r="G26" i="2"/>
  <c r="G22" i="2"/>
  <c r="G20" i="2"/>
  <c r="G10" i="2"/>
  <c r="G6" i="2"/>
  <c r="G4" i="2"/>
  <c r="G34" i="2" l="1"/>
  <c r="I34" i="2"/>
  <c r="U34" i="2"/>
  <c r="E14" i="2"/>
  <c r="E34" i="2" s="1"/>
  <c r="O34" i="2"/>
  <c r="S34" i="2"/>
  <c r="E22" i="2"/>
  <c r="E12" i="2"/>
  <c r="E20" i="2"/>
  <c r="E24" i="2"/>
  <c r="Q34" i="2"/>
  <c r="E26" i="2"/>
</calcChain>
</file>

<file path=xl/sharedStrings.xml><?xml version="1.0" encoding="utf-8"?>
<sst xmlns="http://schemas.openxmlformats.org/spreadsheetml/2006/main" count="115" uniqueCount="55">
  <si>
    <t>Beech</t>
  </si>
  <si>
    <t>Oaks (all)</t>
  </si>
  <si>
    <t>Chestnuts</t>
  </si>
  <si>
    <t>Other hard broad-leaved species</t>
  </si>
  <si>
    <t>Other soft broad-leaved species</t>
  </si>
  <si>
    <t>Broad-leaved species</t>
  </si>
  <si>
    <t>Spruce</t>
  </si>
  <si>
    <t>Fir</t>
  </si>
  <si>
    <t>Black pine</t>
  </si>
  <si>
    <t>Scots pine</t>
  </si>
  <si>
    <t>Macedonian pine</t>
  </si>
  <si>
    <t>Other conifers</t>
  </si>
  <si>
    <t>Coniferous species</t>
  </si>
  <si>
    <t>Mixed forests</t>
  </si>
  <si>
    <t>Degraded forests</t>
  </si>
  <si>
    <t>Total forest area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</si>
  <si>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</si>
  <si>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</si>
  <si>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</si>
  <si>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</si>
  <si>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</si>
  <si>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</si>
  <si>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</si>
  <si>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</si>
  <si>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</si>
  <si>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</si>
  <si>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hectares</t>
  </si>
  <si>
    <t>Internal reference code:</t>
  </si>
  <si>
    <t>ES321M16</t>
  </si>
  <si>
    <t>Forest area (in hectares) by forest types, species and species groups, by region, by years</t>
  </si>
  <si>
    <t xml:space="preserve"> -- </t>
  </si>
  <si>
    <t>Year</t>
  </si>
  <si>
    <t>Species, Species groups and Forest types</t>
  </si>
  <si>
    <t>Regions</t>
  </si>
  <si>
    <t>Vardar
(in ha)</t>
  </si>
  <si>
    <t>Vardar
(in %)</t>
  </si>
  <si>
    <t>East
(in ha)</t>
  </si>
  <si>
    <t>East
(in %)</t>
  </si>
  <si>
    <t>Southwest
(in ha)</t>
  </si>
  <si>
    <t>Southwest
(in %)</t>
  </si>
  <si>
    <t>Southeast
(in ha)</t>
  </si>
  <si>
    <t>Southeast
(in %)</t>
  </si>
  <si>
    <t>Pelagonia
(in ha)</t>
  </si>
  <si>
    <t>Polog
(in ha)</t>
  </si>
  <si>
    <t>Polog
(in %)</t>
  </si>
  <si>
    <t>Northeast
(in ha)</t>
  </si>
  <si>
    <t>Northeast
(in %)</t>
  </si>
  <si>
    <t>Skopje
(in ha)</t>
  </si>
  <si>
    <t>Skopje
(in %)</t>
  </si>
  <si>
    <t>Total
(in ha)</t>
  </si>
  <si>
    <t>Total
(in %)</t>
  </si>
  <si>
    <t>ID</t>
  </si>
  <si>
    <t>Sums checked by JRC: 10-2018</t>
  </si>
  <si>
    <t>Percentages calculated by JRC: 10-2018</t>
  </si>
  <si>
    <t>Region in % of all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</si>
</sst>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115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3" fontId="0" fillId="0" borderId="0" xfId="0" applyNumberFormat="1" applyFill="1" applyProtection="1"/>
    <xf numFmtId="0" fontId="0" fillId="0" borderId="0" xfId="0" applyFont="1" applyFill="1" applyProtection="1"/>
    <xf numFmtId="0" fontId="0" fillId="0" borderId="0" xfId="0"/>
    <xf numFmtId="0" fontId="0" fillId="0" borderId="1" xfId="0" applyFill="1" applyBorder="1" applyProtection="1"/>
    <xf numFmtId="0" fontId="1" fillId="0" borderId="1" xfId="0" applyFont="1" applyFill="1" applyBorder="1" applyProtection="1"/>
    <xf numFmtId="0" fontId="0" fillId="0" borderId="1" xfId="0" applyFont="1" applyFill="1" applyBorder="1" applyProtection="1"/>
    <xf numFmtId="3" fontId="0" fillId="0" borderId="1" xfId="0" applyNumberFormat="1" applyFill="1" applyBorder="1" applyProtection="1"/>
    <xf numFmtId="10" fontId="0" fillId="0" borderId="1" xfId="1" applyNumberFormat="1" applyFont="1" applyFill="1" applyBorder="1" applyProtection="1"/>
    <xf numFmtId="3" fontId="0" fillId="0" borderId="1" xfId="0" applyNumberFormat="1" applyFill="1" applyBorder="1" applyAlignment="1" applyProtection="1">
      <alignment horizontal="right"/>
    </xf>
    <xf numFmtId="0" fontId="0" fillId="0" borderId="2" xfId="0" applyFill="1" applyBorder="1" applyProtection="1"/>
    <xf numFmtId="0" fontId="0" fillId="0" borderId="5" xfId="0" applyFill="1" applyBorder="1" applyProtection="1"/>
    <xf numFmtId="10" fontId="0" fillId="0" borderId="6" xfId="1" applyNumberFormat="1" applyFont="1" applyFill="1" applyBorder="1" applyProtection="1"/>
    <xf numFmtId="0" fontId="0" fillId="0" borderId="7" xfId="0" applyFill="1" applyBorder="1" applyProtection="1"/>
    <xf numFmtId="0" fontId="0" fillId="0" borderId="10" xfId="0" applyFill="1" applyBorder="1" applyProtection="1"/>
    <xf numFmtId="0" fontId="0" fillId="0" borderId="11" xfId="0" applyFill="1" applyBorder="1" applyProtection="1"/>
    <xf numFmtId="0" fontId="0" fillId="0" borderId="11" xfId="0" applyFont="1" applyFill="1" applyBorder="1" applyProtection="1"/>
    <xf numFmtId="3" fontId="0" fillId="0" borderId="11" xfId="0" applyNumberFormat="1" applyFill="1" applyBorder="1" applyProtection="1"/>
    <xf numFmtId="10" fontId="0" fillId="0" borderId="11" xfId="1" applyNumberFormat="1" applyFont="1" applyFill="1" applyBorder="1" applyProtection="1"/>
    <xf numFmtId="0" fontId="0" fillId="0" borderId="15" xfId="0" applyFill="1" applyBorder="1" applyProtection="1"/>
    <xf numFmtId="3" fontId="0" fillId="0" borderId="23" xfId="0" applyNumberFormat="1" applyFill="1" applyBorder="1" applyProtection="1"/>
    <xf numFmtId="3" fontId="0" fillId="0" borderId="24" xfId="0" applyNumberFormat="1" applyFill="1" applyBorder="1" applyProtection="1"/>
    <xf numFmtId="3" fontId="0" fillId="0" borderId="24" xfId="0" applyNumberFormat="1" applyFill="1" applyBorder="1" applyAlignment="1" applyProtection="1">
      <alignment horizontal="right"/>
    </xf>
    <xf numFmtId="0" fontId="0" fillId="0" borderId="25" xfId="0" applyFill="1" applyBorder="1" applyProtection="1"/>
    <xf numFmtId="3" fontId="0" fillId="0" borderId="5" xfId="0" applyNumberFormat="1" applyFill="1" applyBorder="1" applyProtection="1"/>
    <xf numFmtId="3" fontId="0" fillId="0" borderId="25" xfId="0" applyNumberFormat="1" applyFill="1" applyBorder="1" applyProtection="1"/>
    <xf numFmtId="10" fontId="0" fillId="0" borderId="26" xfId="1" applyNumberFormat="1" applyFont="1" applyFill="1" applyBorder="1" applyProtection="1"/>
    <xf numFmtId="3" fontId="0" fillId="0" borderId="23" xfId="0" applyNumberFormat="1" applyFill="1" applyBorder="1" applyAlignment="1" applyProtection="1">
      <alignment horizontal="right"/>
    </xf>
    <xf numFmtId="3" fontId="0" fillId="0" borderId="11" xfId="0" applyNumberFormat="1" applyFill="1" applyBorder="1" applyAlignment="1" applyProtection="1">
      <alignment horizontal="right"/>
    </xf>
    <xf numFmtId="3" fontId="0" fillId="2" borderId="1" xfId="0" applyNumberFormat="1" applyFill="1" applyBorder="1" applyProtection="1"/>
    <xf numFmtId="10" fontId="0" fillId="2" borderId="1" xfId="1" applyNumberFormat="1" applyFont="1" applyFill="1" applyBorder="1" applyProtection="1"/>
    <xf numFmtId="3" fontId="0" fillId="2" borderId="1" xfId="0" applyNumberFormat="1" applyFill="1" applyBorder="1" applyAlignment="1" applyProtection="1">
      <alignment horizontal="right"/>
    </xf>
    <xf numFmtId="10" fontId="0" fillId="2" borderId="30" xfId="1" applyNumberFormat="1" applyFont="1" applyFill="1" applyBorder="1" applyProtection="1"/>
    <xf numFmtId="3" fontId="0" fillId="2" borderId="30" xfId="0" applyNumberFormat="1" applyFill="1" applyBorder="1" applyAlignment="1" applyProtection="1">
      <alignment horizontal="right"/>
    </xf>
    <xf numFmtId="0" fontId="2" fillId="0" borderId="2" xfId="0" applyFont="1" applyFill="1" applyBorder="1" applyProtection="1"/>
    <xf numFmtId="0" fontId="2" fillId="0" borderId="3" xfId="0" applyFont="1" applyFill="1" applyBorder="1" applyProtection="1"/>
    <xf numFmtId="3" fontId="2" fillId="0" borderId="27" xfId="0" applyNumberFormat="1" applyFont="1" applyFill="1" applyBorder="1" applyProtection="1"/>
    <xf numFmtId="10" fontId="2" fillId="0" borderId="3" xfId="1" applyNumberFormat="1" applyFont="1" applyFill="1" applyBorder="1" applyProtection="1"/>
    <xf numFmtId="3" fontId="2" fillId="2" borderId="3" xfId="0" applyNumberFormat="1" applyFont="1" applyFill="1" applyBorder="1" applyProtection="1"/>
    <xf numFmtId="10" fontId="2" fillId="2" borderId="3" xfId="1" applyNumberFormat="1" applyFont="1" applyFill="1" applyBorder="1" applyProtection="1"/>
    <xf numFmtId="3" fontId="2" fillId="0" borderId="3" xfId="0" applyNumberFormat="1" applyFont="1" applyFill="1" applyBorder="1" applyProtection="1"/>
    <xf numFmtId="10" fontId="2" fillId="2" borderId="29" xfId="1" applyNumberFormat="1" applyFont="1" applyFill="1" applyBorder="1" applyProtection="1"/>
    <xf numFmtId="3" fontId="2" fillId="0" borderId="2" xfId="0" applyNumberFormat="1" applyFont="1" applyFill="1" applyBorder="1" applyProtection="1"/>
    <xf numFmtId="10" fontId="2" fillId="0" borderId="4" xfId="1" applyNumberFormat="1" applyFont="1" applyFill="1" applyBorder="1" applyProtection="1"/>
    <xf numFmtId="0" fontId="2" fillId="0" borderId="7" xfId="0" applyFont="1" applyFill="1" applyBorder="1" applyProtection="1"/>
    <xf numFmtId="10" fontId="2" fillId="0" borderId="8" xfId="1" applyNumberFormat="1" applyFont="1" applyFill="1" applyBorder="1" applyProtection="1"/>
    <xf numFmtId="10" fontId="2" fillId="2" borderId="8" xfId="1" applyNumberFormat="1" applyFont="1" applyFill="1" applyBorder="1" applyProtection="1"/>
    <xf numFmtId="10" fontId="2" fillId="2" borderId="17" xfId="1" applyNumberFormat="1" applyFont="1" applyFill="1" applyBorder="1" applyProtection="1"/>
    <xf numFmtId="10" fontId="2" fillId="0" borderId="9" xfId="1" applyNumberFormat="1" applyFont="1" applyFill="1" applyBorder="1" applyProtection="1"/>
    <xf numFmtId="0" fontId="0" fillId="0" borderId="6" xfId="0" applyNumberFormat="1" applyFont="1" applyFill="1" applyBorder="1" applyProtection="1"/>
    <xf numFmtId="0" fontId="2" fillId="0" borderId="4" xfId="0" applyNumberFormat="1" applyFont="1" applyFill="1" applyBorder="1" applyProtection="1"/>
    <xf numFmtId="0" fontId="2" fillId="0" borderId="9" xfId="0" applyNumberFormat="1" applyFont="1" applyFill="1" applyBorder="1" applyProtection="1"/>
    <xf numFmtId="0" fontId="4" fillId="0" borderId="1" xfId="0" applyFont="1" applyFill="1" applyBorder="1" applyProtection="1"/>
    <xf numFmtId="164" fontId="4" fillId="0" borderId="1" xfId="1" applyNumberFormat="1" applyFont="1" applyFill="1" applyBorder="1" applyProtection="1"/>
    <xf numFmtId="164" fontId="4" fillId="2" borderId="1" xfId="1" applyNumberFormat="1" applyFont="1" applyFill="1" applyBorder="1" applyProtection="1"/>
    <xf numFmtId="3" fontId="0" fillId="2" borderId="11" xfId="0" applyNumberFormat="1" applyFill="1" applyBorder="1" applyProtection="1"/>
    <xf numFmtId="10" fontId="0" fillId="2" borderId="11" xfId="1" applyNumberFormat="1" applyFont="1" applyFill="1" applyBorder="1" applyProtection="1"/>
    <xf numFmtId="164" fontId="4" fillId="0" borderId="24" xfId="1" applyNumberFormat="1" applyFont="1" applyFill="1" applyBorder="1" applyProtection="1"/>
    <xf numFmtId="0" fontId="0" fillId="0" borderId="26" xfId="0" applyNumberFormat="1" applyFont="1" applyFill="1" applyBorder="1" applyProtection="1"/>
    <xf numFmtId="0" fontId="5" fillId="0" borderId="8" xfId="0" applyFont="1" applyFill="1" applyBorder="1" applyProtection="1"/>
    <xf numFmtId="0" fontId="0" fillId="0" borderId="32" xfId="0" applyFill="1" applyBorder="1" applyProtection="1"/>
    <xf numFmtId="0" fontId="4" fillId="0" borderId="10" xfId="0" applyFont="1" applyFill="1" applyBorder="1" applyProtection="1"/>
    <xf numFmtId="0" fontId="0" fillId="0" borderId="33" xfId="0" applyNumberFormat="1" applyFont="1" applyFill="1" applyBorder="1" applyProtection="1"/>
    <xf numFmtId="164" fontId="4" fillId="0" borderId="16" xfId="1" applyNumberFormat="1" applyFont="1" applyFill="1" applyBorder="1" applyProtection="1"/>
    <xf numFmtId="10" fontId="0" fillId="0" borderId="10" xfId="1" applyNumberFormat="1" applyFont="1" applyFill="1" applyBorder="1" applyProtection="1"/>
    <xf numFmtId="164" fontId="4" fillId="2" borderId="10" xfId="1" applyNumberFormat="1" applyFont="1" applyFill="1" applyBorder="1" applyProtection="1"/>
    <xf numFmtId="10" fontId="0" fillId="2" borderId="10" xfId="1" applyNumberFormat="1" applyFont="1" applyFill="1" applyBorder="1" applyProtection="1"/>
    <xf numFmtId="164" fontId="4" fillId="0" borderId="10" xfId="1" applyNumberFormat="1" applyFont="1" applyFill="1" applyBorder="1" applyProtection="1"/>
    <xf numFmtId="164" fontId="5" fillId="0" borderId="18" xfId="1" applyNumberFormat="1" applyFont="1" applyFill="1" applyBorder="1" applyProtection="1"/>
    <xf numFmtId="164" fontId="5" fillId="2" borderId="8" xfId="1" applyNumberFormat="1" applyFont="1" applyFill="1" applyBorder="1" applyProtection="1"/>
    <xf numFmtId="164" fontId="5" fillId="0" borderId="8" xfId="1" applyNumberFormat="1" applyFont="1" applyFill="1" applyBorder="1" applyProtection="1"/>
    <xf numFmtId="10" fontId="0" fillId="2" borderId="31" xfId="1" applyNumberFormat="1" applyFont="1" applyFill="1" applyBorder="1" applyProtection="1"/>
    <xf numFmtId="10" fontId="0" fillId="2" borderId="15" xfId="1" applyNumberFormat="1" applyFont="1" applyFill="1" applyBorder="1" applyProtection="1"/>
    <xf numFmtId="164" fontId="4" fillId="0" borderId="5" xfId="1" applyNumberFormat="1" applyFont="1" applyFill="1" applyBorder="1" applyProtection="1"/>
    <xf numFmtId="164" fontId="4" fillId="0" borderId="32" xfId="1" applyNumberFormat="1" applyFont="1" applyFill="1" applyBorder="1" applyProtection="1"/>
    <xf numFmtId="10" fontId="0" fillId="0" borderId="33" xfId="1" applyNumberFormat="1" applyFont="1" applyFill="1" applyBorder="1" applyProtection="1"/>
    <xf numFmtId="164" fontId="5" fillId="0" borderId="7" xfId="1" applyNumberFormat="1" applyFont="1" applyFill="1" applyBorder="1" applyProtection="1"/>
    <xf numFmtId="3" fontId="0" fillId="2" borderId="11" xfId="0" applyNumberFormat="1" applyFill="1" applyBorder="1" applyAlignment="1" applyProtection="1">
      <alignment horizontal="right"/>
    </xf>
    <xf numFmtId="3" fontId="0" fillId="2" borderId="10" xfId="0" applyNumberFormat="1" applyFill="1" applyBorder="1" applyAlignment="1" applyProtection="1">
      <alignment horizontal="right"/>
    </xf>
    <xf numFmtId="0" fontId="0" fillId="0" borderId="3" xfId="0" applyFont="1" applyFill="1" applyBorder="1" applyProtection="1"/>
    <xf numFmtId="0" fontId="0" fillId="0" borderId="4" xfId="0" applyNumberFormat="1" applyFont="1" applyFill="1" applyBorder="1" applyProtection="1"/>
    <xf numFmtId="3" fontId="0" fillId="0" borderId="27" xfId="0" applyNumberFormat="1" applyFill="1" applyBorder="1" applyProtection="1"/>
    <xf numFmtId="10" fontId="0" fillId="0" borderId="3" xfId="1" applyNumberFormat="1" applyFont="1" applyFill="1" applyBorder="1" applyProtection="1"/>
    <xf numFmtId="3" fontId="0" fillId="2" borderId="3" xfId="0" applyNumberFormat="1" applyFill="1" applyBorder="1" applyProtection="1"/>
    <xf numFmtId="10" fontId="0" fillId="2" borderId="3" xfId="1" applyNumberFormat="1" applyFont="1" applyFill="1" applyBorder="1" applyProtection="1"/>
    <xf numFmtId="3" fontId="0" fillId="0" borderId="3" xfId="0" applyNumberFormat="1" applyFill="1" applyBorder="1" applyProtection="1"/>
    <xf numFmtId="10" fontId="0" fillId="2" borderId="29" xfId="1" applyNumberFormat="1" applyFont="1" applyFill="1" applyBorder="1" applyProtection="1"/>
    <xf numFmtId="3" fontId="0" fillId="0" borderId="2" xfId="0" applyNumberFormat="1" applyFill="1" applyBorder="1" applyProtection="1"/>
    <xf numFmtId="10" fontId="0" fillId="0" borderId="4" xfId="1" applyNumberFormat="1" applyFont="1" applyFill="1" applyBorder="1" applyProtection="1"/>
    <xf numFmtId="0" fontId="4" fillId="0" borderId="8" xfId="0" applyFont="1" applyFill="1" applyBorder="1" applyProtection="1"/>
    <xf numFmtId="0" fontId="0" fillId="0" borderId="9" xfId="0" applyNumberFormat="1" applyFont="1" applyFill="1" applyBorder="1" applyProtection="1"/>
    <xf numFmtId="164" fontId="4" fillId="0" borderId="18" xfId="1" applyNumberFormat="1" applyFont="1" applyFill="1" applyBorder="1" applyProtection="1"/>
    <xf numFmtId="10" fontId="0" fillId="0" borderId="8" xfId="1" applyNumberFormat="1" applyFont="1" applyFill="1" applyBorder="1" applyProtection="1"/>
    <xf numFmtId="164" fontId="4" fillId="2" borderId="8" xfId="1" applyNumberFormat="1" applyFont="1" applyFill="1" applyBorder="1" applyProtection="1"/>
    <xf numFmtId="10" fontId="0" fillId="2" borderId="8" xfId="1" applyNumberFormat="1" applyFont="1" applyFill="1" applyBorder="1" applyProtection="1"/>
    <xf numFmtId="164" fontId="4" fillId="0" borderId="8" xfId="1" applyNumberFormat="1" applyFont="1" applyFill="1" applyBorder="1" applyProtection="1"/>
    <xf numFmtId="10" fontId="0" fillId="2" borderId="17" xfId="1" applyNumberFormat="1" applyFont="1" applyFill="1" applyBorder="1" applyProtection="1"/>
    <xf numFmtId="164" fontId="4" fillId="0" borderId="7" xfId="1" applyNumberFormat="1" applyFont="1" applyFill="1" applyBorder="1" applyProtection="1"/>
    <xf numFmtId="10" fontId="0" fillId="0" borderId="9" xfId="1" applyNumberFormat="1" applyFont="1" applyFill="1" applyBorder="1" applyProtection="1"/>
    <xf numFmtId="3" fontId="0" fillId="0" borderId="3" xfId="0" applyNumberFormat="1" applyFill="1" applyBorder="1" applyAlignment="1" applyProtection="1">
      <alignment horizontal="right"/>
    </xf>
    <xf numFmtId="3" fontId="0" fillId="0" borderId="8" xfId="0" applyNumberFormat="1" applyFill="1" applyBorder="1" applyAlignment="1" applyProtection="1">
      <alignment horizontal="right"/>
    </xf>
    <xf numFmtId="0" fontId="0" fillId="0" borderId="12" xfId="0" applyFill="1" applyBorder="1" applyAlignment="1" applyProtection="1">
      <alignment horizontal="left" vertical="top"/>
    </xf>
    <xf numFmtId="0" fontId="2" fillId="0" borderId="13" xfId="0" applyFont="1" applyFill="1" applyBorder="1" applyAlignment="1" applyProtection="1">
      <alignment horizontal="left" vertical="top"/>
    </xf>
    <xf numFmtId="0" fontId="2" fillId="0" borderId="14" xfId="0" applyFont="1" applyFill="1" applyBorder="1" applyAlignment="1" applyProtection="1">
      <alignment horizontal="left" vertical="top"/>
    </xf>
    <xf numFmtId="0" fontId="2" fillId="0" borderId="22" xfId="0" applyFont="1" applyFill="1" applyBorder="1" applyAlignment="1" applyProtection="1">
      <alignment horizontal="left" vertical="top" wrapText="1"/>
    </xf>
    <xf numFmtId="0" fontId="2" fillId="0" borderId="13" xfId="0" applyFont="1" applyFill="1" applyBorder="1" applyAlignment="1" applyProtection="1">
      <alignment horizontal="left" vertical="top" wrapText="1"/>
    </xf>
    <xf numFmtId="0" fontId="2" fillId="2" borderId="13" xfId="0" applyFont="1" applyFill="1" applyBorder="1" applyAlignment="1" applyProtection="1">
      <alignment horizontal="left" vertical="top" wrapText="1"/>
    </xf>
    <xf numFmtId="0" fontId="2" fillId="2" borderId="28" xfId="0" applyFont="1" applyFill="1" applyBorder="1" applyAlignment="1" applyProtection="1">
      <alignment horizontal="left" vertical="top" wrapText="1"/>
    </xf>
    <xf numFmtId="0" fontId="2" fillId="0" borderId="12" xfId="0" applyFont="1" applyFill="1" applyBorder="1" applyAlignment="1" applyProtection="1">
      <alignment horizontal="left" vertical="top" wrapText="1"/>
    </xf>
    <xf numFmtId="0" fontId="2" fillId="0" borderId="14" xfId="0" applyFont="1" applyFill="1" applyBorder="1" applyAlignment="1" applyProtection="1">
      <alignment horizontal="left" vertical="top" wrapText="1"/>
    </xf>
    <xf numFmtId="0" fontId="2" fillId="0" borderId="19" xfId="0" applyFont="1" applyFill="1" applyBorder="1" applyAlignment="1" applyProtection="1">
      <alignment horizontal="center"/>
    </xf>
    <xf numFmtId="0" fontId="2" fillId="0" borderId="21" xfId="0" applyFont="1" applyFill="1" applyBorder="1" applyAlignment="1" applyProtection="1">
      <alignment horizontal="center"/>
    </xf>
    <xf numFmtId="0" fontId="0" fillId="0" borderId="19" xfId="0" applyFill="1" applyBorder="1" applyAlignment="1" applyProtection="1">
      <alignment horizontal="center"/>
    </xf>
    <xf numFmtId="0" fontId="0" fillId="0" borderId="20" xfId="0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2" max="2" width="40.7109375" customWidth="1"/>
    <col min="3" max="19" width="10.7109375" customWidth="1"/>
    <col min="20" max="21" width="12.7109375" customWidth="1"/>
  </cols>
  <sheetData>
    <row r="1" spans="1:21" ht="19.5" thickBot="1" x14ac:dyDescent="0.35">
      <c r="A1" s="5"/>
      <c r="B1" s="6" t="s">
        <v>29</v>
      </c>
      <c r="C1" s="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15.75" thickBot="1" x14ac:dyDescent="0.3">
      <c r="A2" s="15"/>
      <c r="B2" s="15"/>
      <c r="C2" s="20"/>
      <c r="D2" s="111" t="s">
        <v>33</v>
      </c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3"/>
      <c r="U2" s="114"/>
    </row>
    <row r="3" spans="1:21" ht="30.75" thickBot="1" x14ac:dyDescent="0.3">
      <c r="A3" s="102" t="s">
        <v>51</v>
      </c>
      <c r="B3" s="103" t="s">
        <v>32</v>
      </c>
      <c r="C3" s="104" t="s">
        <v>31</v>
      </c>
      <c r="D3" s="105" t="s">
        <v>34</v>
      </c>
      <c r="E3" s="106" t="s">
        <v>35</v>
      </c>
      <c r="F3" s="107" t="s">
        <v>36</v>
      </c>
      <c r="G3" s="107" t="s">
        <v>37</v>
      </c>
      <c r="H3" s="106" t="s">
        <v>38</v>
      </c>
      <c r="I3" s="106" t="s">
        <v>39</v>
      </c>
      <c r="J3" s="107" t="s">
        <v>40</v>
      </c>
      <c r="K3" s="107" t="s">
        <v>41</v>
      </c>
      <c r="L3" s="106" t="s">
        <v>42</v>
      </c>
      <c r="M3" s="106" t="s">
        <v>42</v>
      </c>
      <c r="N3" s="107" t="s">
        <v>43</v>
      </c>
      <c r="O3" s="107" t="s">
        <v>44</v>
      </c>
      <c r="P3" s="106" t="s">
        <v>45</v>
      </c>
      <c r="Q3" s="106" t="s">
        <v>46</v>
      </c>
      <c r="R3" s="107" t="s">
        <v>47</v>
      </c>
      <c r="S3" s="108" t="s">
        <v>48</v>
      </c>
      <c r="T3" s="109" t="s">
        <v>49</v>
      </c>
      <c r="U3" s="110" t="s">
        <v>50</v>
      </c>
    </row>
    <row r="4" spans="1:21" x14ac:dyDescent="0.25">
      <c r="A4" s="24">
        <v>1</v>
      </c>
      <c r="B4" s="17" t="s">
        <v>0</v>
      </c>
      <c r="C4" s="59">
        <v>2017</v>
      </c>
      <c r="D4" s="21">
        <v>10907</v>
      </c>
      <c r="E4" s="19">
        <f>D4/D$34</f>
        <v>8.452810887053025E-2</v>
      </c>
      <c r="F4" s="56">
        <v>33455</v>
      </c>
      <c r="G4" s="57">
        <f>F4/F$34</f>
        <v>0.21768127635208995</v>
      </c>
      <c r="H4" s="18">
        <v>45387</v>
      </c>
      <c r="I4" s="19">
        <f>H4/H$34</f>
        <v>0.24513505193058638</v>
      </c>
      <c r="J4" s="56">
        <v>24285</v>
      </c>
      <c r="K4" s="57">
        <f>J4/J$34</f>
        <v>0.16916271942045139</v>
      </c>
      <c r="L4" s="18">
        <v>30697</v>
      </c>
      <c r="M4" s="19">
        <f>L4/L$34</f>
        <v>0.21089622479475112</v>
      </c>
      <c r="N4" s="56">
        <v>30328</v>
      </c>
      <c r="O4" s="57">
        <f>N4/N$34</f>
        <v>0.34168159439393425</v>
      </c>
      <c r="P4" s="18">
        <v>32916</v>
      </c>
      <c r="Q4" s="19">
        <f>P4/P$34</f>
        <v>0.4315324409717215</v>
      </c>
      <c r="R4" s="56">
        <v>22127</v>
      </c>
      <c r="S4" s="72">
        <f>R4/R$34</f>
        <v>0.27845664019732452</v>
      </c>
      <c r="T4" s="26">
        <f t="shared" ref="T4:T13" si="0">SUM(D4,F4,H4,J4,L4,N4,P4,R4)</f>
        <v>230102</v>
      </c>
      <c r="U4" s="27">
        <f>T4/T$34</f>
        <v>0.22975988752747159</v>
      </c>
    </row>
    <row r="5" spans="1:21" x14ac:dyDescent="0.25">
      <c r="A5" s="12">
        <v>2</v>
      </c>
      <c r="B5" s="53" t="s">
        <v>54</v>
      </c>
      <c r="C5" s="50"/>
      <c r="D5" s="58">
        <f>D4/$T4</f>
        <v>4.7400717942477681E-2</v>
      </c>
      <c r="E5" s="9"/>
      <c r="F5" s="55">
        <f>F4/$T4</f>
        <v>0.14539204352852214</v>
      </c>
      <c r="G5" s="31"/>
      <c r="H5" s="54">
        <f>H4/$T4</f>
        <v>0.1972473077157087</v>
      </c>
      <c r="I5" s="9"/>
      <c r="J5" s="55">
        <f>J4/$T4</f>
        <v>0.10554015175878523</v>
      </c>
      <c r="K5" s="31"/>
      <c r="L5" s="54">
        <f>L4/$T4</f>
        <v>0.13340605470617378</v>
      </c>
      <c r="M5" s="9"/>
      <c r="N5" s="55">
        <f>N4/$T4</f>
        <v>0.1318024180580786</v>
      </c>
      <c r="O5" s="31"/>
      <c r="P5" s="54">
        <f>P4/$T4</f>
        <v>0.14304960408862158</v>
      </c>
      <c r="Q5" s="9"/>
      <c r="R5" s="55">
        <f>R4/$T4</f>
        <v>9.6161702201632324E-2</v>
      </c>
      <c r="S5" s="33"/>
      <c r="T5" s="74">
        <f t="shared" si="0"/>
        <v>1</v>
      </c>
      <c r="U5" s="13"/>
    </row>
    <row r="6" spans="1:21" x14ac:dyDescent="0.25">
      <c r="A6" s="12">
        <v>3</v>
      </c>
      <c r="B6" s="7" t="s">
        <v>1</v>
      </c>
      <c r="C6" s="50">
        <v>2017</v>
      </c>
      <c r="D6" s="22">
        <v>37914</v>
      </c>
      <c r="E6" s="9">
        <f>D6/D$34</f>
        <v>0.29382953330130041</v>
      </c>
      <c r="F6" s="30">
        <v>52467</v>
      </c>
      <c r="G6" s="31">
        <f>F6/F$34</f>
        <v>0.3413864452657332</v>
      </c>
      <c r="H6" s="8">
        <v>75856</v>
      </c>
      <c r="I6" s="9">
        <f>H6/H$34</f>
        <v>0.40969803025638535</v>
      </c>
      <c r="J6" s="30">
        <v>43694</v>
      </c>
      <c r="K6" s="31">
        <f>J6/J$34</f>
        <v>0.30436054611312341</v>
      </c>
      <c r="L6" s="8">
        <v>52033</v>
      </c>
      <c r="M6" s="9">
        <f>L6/L$34</f>
        <v>0.35747999038164269</v>
      </c>
      <c r="N6" s="30">
        <v>11955</v>
      </c>
      <c r="O6" s="31">
        <f>N6/N$34</f>
        <v>0.13468753168621353</v>
      </c>
      <c r="P6" s="8">
        <v>21471</v>
      </c>
      <c r="Q6" s="9">
        <f>P6/P$34</f>
        <v>0.28148721108591057</v>
      </c>
      <c r="R6" s="30">
        <v>17419</v>
      </c>
      <c r="S6" s="33">
        <f>R6/R$34</f>
        <v>0.21920894000981589</v>
      </c>
      <c r="T6" s="25">
        <f t="shared" si="0"/>
        <v>312809</v>
      </c>
      <c r="U6" s="13">
        <f>T6/T$34</f>
        <v>0.31234391990326404</v>
      </c>
    </row>
    <row r="7" spans="1:21" x14ac:dyDescent="0.25">
      <c r="A7" s="12">
        <v>4</v>
      </c>
      <c r="B7" s="53" t="s">
        <v>54</v>
      </c>
      <c r="C7" s="50"/>
      <c r="D7" s="58">
        <f>D6/$T6</f>
        <v>0.12120495254292556</v>
      </c>
      <c r="E7" s="9"/>
      <c r="F7" s="55">
        <f>F6/$T6</f>
        <v>0.16772855000975037</v>
      </c>
      <c r="G7" s="31"/>
      <c r="H7" s="54">
        <f>H6/$T6</f>
        <v>0.24249941657688878</v>
      </c>
      <c r="I7" s="9"/>
      <c r="J7" s="55">
        <f>J6/$T6</f>
        <v>0.13968268176427148</v>
      </c>
      <c r="K7" s="31"/>
      <c r="L7" s="54">
        <f>L6/$T6</f>
        <v>0.16634112189866659</v>
      </c>
      <c r="M7" s="9"/>
      <c r="N7" s="55">
        <f>N6/$T6</f>
        <v>3.8218209834116029E-2</v>
      </c>
      <c r="O7" s="31"/>
      <c r="P7" s="54">
        <f>P6/$T6</f>
        <v>6.8639329431058563E-2</v>
      </c>
      <c r="Q7" s="9"/>
      <c r="R7" s="55">
        <f>R6/$T6</f>
        <v>5.5685737942322629E-2</v>
      </c>
      <c r="S7" s="33"/>
      <c r="T7" s="74">
        <f t="shared" si="0"/>
        <v>1</v>
      </c>
      <c r="U7" s="13"/>
    </row>
    <row r="8" spans="1:21" x14ac:dyDescent="0.25">
      <c r="A8" s="12">
        <v>5</v>
      </c>
      <c r="B8" s="7" t="s">
        <v>2</v>
      </c>
      <c r="C8" s="50">
        <v>2017</v>
      </c>
      <c r="D8" s="23" t="s">
        <v>30</v>
      </c>
      <c r="E8" s="10" t="s">
        <v>30</v>
      </c>
      <c r="F8" s="32" t="s">
        <v>30</v>
      </c>
      <c r="G8" s="32" t="s">
        <v>30</v>
      </c>
      <c r="H8" s="8">
        <v>643</v>
      </c>
      <c r="I8" s="9">
        <f>H8/H$34</f>
        <v>3.4728410864645612E-3</v>
      </c>
      <c r="J8" s="30">
        <v>1875</v>
      </c>
      <c r="K8" s="31">
        <f>J8/J$34</f>
        <v>1.3060741153524659E-2</v>
      </c>
      <c r="L8" s="10" t="s">
        <v>30</v>
      </c>
      <c r="M8" s="10" t="s">
        <v>30</v>
      </c>
      <c r="N8" s="30">
        <v>219</v>
      </c>
      <c r="O8" s="31">
        <f>N8/N$34</f>
        <v>2.4672998276269982E-3</v>
      </c>
      <c r="P8" s="10" t="s">
        <v>30</v>
      </c>
      <c r="Q8" s="10" t="s">
        <v>30</v>
      </c>
      <c r="R8" s="30">
        <v>43</v>
      </c>
      <c r="S8" s="33">
        <f>R8/R$34</f>
        <v>5.4113235090545286E-4</v>
      </c>
      <c r="T8" s="25">
        <f t="shared" si="0"/>
        <v>2780</v>
      </c>
      <c r="U8" s="13">
        <f>T8/T$34</f>
        <v>2.7758667344324299E-3</v>
      </c>
    </row>
    <row r="9" spans="1:21" x14ac:dyDescent="0.25">
      <c r="A9" s="12">
        <v>6</v>
      </c>
      <c r="B9" s="53" t="s">
        <v>54</v>
      </c>
      <c r="C9" s="50"/>
      <c r="D9" s="23" t="s">
        <v>30</v>
      </c>
      <c r="E9" s="9"/>
      <c r="F9" s="32" t="s">
        <v>30</v>
      </c>
      <c r="G9" s="31"/>
      <c r="H9" s="54">
        <f>H8/$T8</f>
        <v>0.23129496402877697</v>
      </c>
      <c r="I9" s="9"/>
      <c r="J9" s="55">
        <f>J8/$T8</f>
        <v>0.67446043165467628</v>
      </c>
      <c r="K9" s="31"/>
      <c r="L9" s="10" t="s">
        <v>30</v>
      </c>
      <c r="M9" s="9"/>
      <c r="N9" s="55">
        <f>N8/$T8</f>
        <v>7.8776978417266191E-2</v>
      </c>
      <c r="O9" s="31"/>
      <c r="P9" s="10" t="s">
        <v>30</v>
      </c>
      <c r="Q9" s="9"/>
      <c r="R9" s="55">
        <f>R8/$T8</f>
        <v>1.5467625899280576E-2</v>
      </c>
      <c r="S9" s="33"/>
      <c r="T9" s="74">
        <f t="shared" si="0"/>
        <v>0.99999999999999989</v>
      </c>
      <c r="U9" s="13"/>
    </row>
    <row r="10" spans="1:21" x14ac:dyDescent="0.25">
      <c r="A10" s="12">
        <v>7</v>
      </c>
      <c r="B10" s="7" t="s">
        <v>3</v>
      </c>
      <c r="C10" s="50">
        <v>2017</v>
      </c>
      <c r="D10" s="22">
        <v>2387</v>
      </c>
      <c r="E10" s="9">
        <f>D10/D$34</f>
        <v>1.8499000263496441E-2</v>
      </c>
      <c r="F10" s="30">
        <v>3724</v>
      </c>
      <c r="G10" s="31">
        <f>F10/F$34</f>
        <v>2.4230909374837333E-2</v>
      </c>
      <c r="H10" s="8">
        <v>4408</v>
      </c>
      <c r="I10" s="9">
        <f>H10/H$34</f>
        <v>2.3807594882015219E-2</v>
      </c>
      <c r="J10" s="30">
        <v>26476</v>
      </c>
      <c r="K10" s="31">
        <f>J10/J$34</f>
        <v>0.18442463081638338</v>
      </c>
      <c r="L10" s="8">
        <v>3238</v>
      </c>
      <c r="M10" s="9">
        <f>L10/L$34</f>
        <v>2.2245886434681048E-2</v>
      </c>
      <c r="N10" s="30">
        <v>3656</v>
      </c>
      <c r="O10" s="31">
        <f>N10/N$34</f>
        <v>4.1189261049334729E-2</v>
      </c>
      <c r="P10" s="8">
        <v>3775</v>
      </c>
      <c r="Q10" s="9">
        <f>P10/P$34</f>
        <v>4.9490672155433485E-2</v>
      </c>
      <c r="R10" s="30">
        <v>4929</v>
      </c>
      <c r="S10" s="33">
        <f>R10/R$34</f>
        <v>6.2028868781697145E-2</v>
      </c>
      <c r="T10" s="25">
        <f t="shared" si="0"/>
        <v>52593</v>
      </c>
      <c r="U10" s="13">
        <f>T10/T$34</f>
        <v>5.2514805454677987E-2</v>
      </c>
    </row>
    <row r="11" spans="1:21" x14ac:dyDescent="0.25">
      <c r="A11" s="12">
        <v>8</v>
      </c>
      <c r="B11" s="53" t="s">
        <v>54</v>
      </c>
      <c r="C11" s="50"/>
      <c r="D11" s="58">
        <f>D10/$T10</f>
        <v>4.5386268134542621E-2</v>
      </c>
      <c r="E11" s="9"/>
      <c r="F11" s="55">
        <f>F10/$T10</f>
        <v>7.0807902192306968E-2</v>
      </c>
      <c r="G11" s="31"/>
      <c r="H11" s="54">
        <f>H10/$T10</f>
        <v>8.3813435248036805E-2</v>
      </c>
      <c r="I11" s="9"/>
      <c r="J11" s="55">
        <f>J10/$T10</f>
        <v>0.50341300173026826</v>
      </c>
      <c r="K11" s="31"/>
      <c r="L11" s="54">
        <f>L10/$T10</f>
        <v>6.1567128705341014E-2</v>
      </c>
      <c r="M11" s="9"/>
      <c r="N11" s="55">
        <f>N10/$T10</f>
        <v>6.9514954461620371E-2</v>
      </c>
      <c r="O11" s="31"/>
      <c r="P11" s="54">
        <f>P10/$T10</f>
        <v>7.1777612990321912E-2</v>
      </c>
      <c r="Q11" s="9"/>
      <c r="R11" s="55">
        <f>R10/$T10</f>
        <v>9.3719696537562028E-2</v>
      </c>
      <c r="S11" s="33"/>
      <c r="T11" s="74">
        <f t="shared" si="0"/>
        <v>1</v>
      </c>
      <c r="U11" s="13"/>
    </row>
    <row r="12" spans="1:21" x14ac:dyDescent="0.25">
      <c r="A12" s="12">
        <v>9</v>
      </c>
      <c r="B12" s="7" t="s">
        <v>4</v>
      </c>
      <c r="C12" s="50">
        <v>2017</v>
      </c>
      <c r="D12" s="22">
        <v>720</v>
      </c>
      <c r="E12" s="9">
        <f>D12/D$34</f>
        <v>5.5799246710169417E-3</v>
      </c>
      <c r="F12" s="32" t="s">
        <v>30</v>
      </c>
      <c r="G12" s="32" t="s">
        <v>30</v>
      </c>
      <c r="H12" s="8">
        <v>61</v>
      </c>
      <c r="I12" s="9">
        <f>H12/H$34</f>
        <v>3.2946081846708903E-4</v>
      </c>
      <c r="J12" s="30">
        <v>242</v>
      </c>
      <c r="K12" s="31">
        <f>J12/J$34</f>
        <v>1.6857063248815827E-3</v>
      </c>
      <c r="L12" s="8">
        <v>2175</v>
      </c>
      <c r="M12" s="9">
        <f>L12/L$34</f>
        <v>1.4942805125210401E-2</v>
      </c>
      <c r="N12" s="30">
        <v>258</v>
      </c>
      <c r="O12" s="31">
        <f>N12/N$34</f>
        <v>2.9066819887112582E-3</v>
      </c>
      <c r="P12" s="8">
        <v>80</v>
      </c>
      <c r="Q12" s="9">
        <f>P12/P$34</f>
        <v>1.0488089463403124E-3</v>
      </c>
      <c r="R12" s="30">
        <v>459</v>
      </c>
      <c r="S12" s="33">
        <f>R12/R$34</f>
        <v>5.7762732340837872E-3</v>
      </c>
      <c r="T12" s="25">
        <f t="shared" si="0"/>
        <v>3995</v>
      </c>
      <c r="U12" s="13">
        <f>T12/T$34</f>
        <v>3.9890602892293375E-3</v>
      </c>
    </row>
    <row r="13" spans="1:21" ht="15.75" thickBot="1" x14ac:dyDescent="0.3">
      <c r="A13" s="61">
        <v>10</v>
      </c>
      <c r="B13" s="62" t="s">
        <v>54</v>
      </c>
      <c r="C13" s="63"/>
      <c r="D13" s="64">
        <f>D12/$T12</f>
        <v>0.18022528160200249</v>
      </c>
      <c r="E13" s="65"/>
      <c r="F13" s="79" t="s">
        <v>30</v>
      </c>
      <c r="G13" s="67"/>
      <c r="H13" s="68">
        <f>H12/$T12</f>
        <v>1.5269086357947435E-2</v>
      </c>
      <c r="I13" s="65"/>
      <c r="J13" s="66">
        <f>J12/$T12</f>
        <v>6.0575719649561953E-2</v>
      </c>
      <c r="K13" s="67"/>
      <c r="L13" s="68">
        <f>L12/$T12</f>
        <v>0.54443053817271592</v>
      </c>
      <c r="M13" s="65"/>
      <c r="N13" s="66">
        <f>N12/$T12</f>
        <v>6.4580725907384229E-2</v>
      </c>
      <c r="O13" s="67"/>
      <c r="P13" s="68">
        <f>P12/$T12</f>
        <v>2.002503128911139E-2</v>
      </c>
      <c r="Q13" s="65"/>
      <c r="R13" s="66">
        <f>R12/$T12</f>
        <v>0.1148936170212766</v>
      </c>
      <c r="S13" s="73"/>
      <c r="T13" s="75">
        <f t="shared" si="0"/>
        <v>1</v>
      </c>
      <c r="U13" s="76"/>
    </row>
    <row r="14" spans="1:21" x14ac:dyDescent="0.25">
      <c r="A14" s="35">
        <v>11</v>
      </c>
      <c r="B14" s="36" t="s">
        <v>5</v>
      </c>
      <c r="C14" s="51">
        <v>2017</v>
      </c>
      <c r="D14" s="37">
        <f>SUM(D4,D6,D8,D10,D12)</f>
        <v>51928</v>
      </c>
      <c r="E14" s="38">
        <f>D14/D$34</f>
        <v>0.40243656710634407</v>
      </c>
      <c r="F14" s="39">
        <f>SUM(F4,F6,F8,F10,F12)</f>
        <v>89646</v>
      </c>
      <c r="G14" s="40">
        <f>F14/F$34</f>
        <v>0.58329863099266044</v>
      </c>
      <c r="H14" s="41">
        <f>SUM(H4,H6,H8,H10,H12)</f>
        <v>126355</v>
      </c>
      <c r="I14" s="38">
        <f>H14/H$34</f>
        <v>0.68244297897391859</v>
      </c>
      <c r="J14" s="39">
        <f>SUM(J4,J6,J8,J10,J12)</f>
        <v>96572</v>
      </c>
      <c r="K14" s="40">
        <f>J14/J$34</f>
        <v>0.67269434382836446</v>
      </c>
      <c r="L14" s="41">
        <f>SUM(L4,L6,L8,L10,L12)</f>
        <v>88143</v>
      </c>
      <c r="M14" s="38">
        <f>L14/L$34</f>
        <v>0.60556490673628527</v>
      </c>
      <c r="N14" s="39">
        <f>SUM(N4,N6,N8,N10,N12)</f>
        <v>46416</v>
      </c>
      <c r="O14" s="40">
        <f>N14/N$34</f>
        <v>0.52293236894582085</v>
      </c>
      <c r="P14" s="41">
        <f>SUM(P4,P6,P8,P10,P12)</f>
        <v>58242</v>
      </c>
      <c r="Q14" s="38">
        <f>P14/P$34</f>
        <v>0.76355913315940582</v>
      </c>
      <c r="R14" s="39">
        <f>SUM(R4,R6,R8,R10,R12)</f>
        <v>44977</v>
      </c>
      <c r="S14" s="42">
        <f>R14/R$34</f>
        <v>0.56601185457382686</v>
      </c>
      <c r="T14" s="43">
        <f>SUM(T4,T6,T8,T10,T12)</f>
        <v>602279</v>
      </c>
      <c r="U14" s="44">
        <f>T14/T$34</f>
        <v>0.60138353990907534</v>
      </c>
    </row>
    <row r="15" spans="1:21" ht="15.75" thickBot="1" x14ac:dyDescent="0.3">
      <c r="A15" s="45">
        <v>12</v>
      </c>
      <c r="B15" s="60" t="s">
        <v>54</v>
      </c>
      <c r="C15" s="52"/>
      <c r="D15" s="69">
        <f>D14/$T14</f>
        <v>8.6219177490830662E-2</v>
      </c>
      <c r="E15" s="46"/>
      <c r="F15" s="70">
        <f>F14/$T14</f>
        <v>0.1488446384482939</v>
      </c>
      <c r="G15" s="47"/>
      <c r="H15" s="71">
        <f>H14/$T14</f>
        <v>0.20979479609948212</v>
      </c>
      <c r="I15" s="46"/>
      <c r="J15" s="70">
        <f>J14/$T14</f>
        <v>0.1603442922632202</v>
      </c>
      <c r="K15" s="47"/>
      <c r="L15" s="71">
        <f>L14/$T14</f>
        <v>0.14634911726957109</v>
      </c>
      <c r="M15" s="46"/>
      <c r="N15" s="70">
        <f>N14/$T14</f>
        <v>7.7067272808781312E-2</v>
      </c>
      <c r="O15" s="47"/>
      <c r="P15" s="71">
        <f>P14/$T14</f>
        <v>9.6702690945558459E-2</v>
      </c>
      <c r="Q15" s="46"/>
      <c r="R15" s="70">
        <f>R14/$T14</f>
        <v>7.4678014674262258E-2</v>
      </c>
      <c r="S15" s="48"/>
      <c r="T15" s="77">
        <f t="shared" ref="T15:T27" si="1">SUM(D15,F15,H15,J15,L15,N15,P15,R15)</f>
        <v>1</v>
      </c>
      <c r="U15" s="49"/>
    </row>
    <row r="16" spans="1:21" x14ac:dyDescent="0.25">
      <c r="A16" s="24">
        <v>13</v>
      </c>
      <c r="B16" s="17" t="s">
        <v>6</v>
      </c>
      <c r="C16" s="59">
        <v>2017</v>
      </c>
      <c r="D16" s="28" t="s">
        <v>30</v>
      </c>
      <c r="E16" s="29" t="s">
        <v>30</v>
      </c>
      <c r="F16" s="78" t="s">
        <v>30</v>
      </c>
      <c r="G16" s="78" t="s">
        <v>30</v>
      </c>
      <c r="H16" s="18">
        <v>169</v>
      </c>
      <c r="I16" s="19">
        <f>H16/H$34</f>
        <v>9.1276849706455813E-4</v>
      </c>
      <c r="J16" s="56">
        <v>317</v>
      </c>
      <c r="K16" s="57">
        <f>J16/J$34</f>
        <v>2.2081359710225692E-3</v>
      </c>
      <c r="L16" s="18">
        <v>154</v>
      </c>
      <c r="M16" s="19">
        <f>L16/L$34</f>
        <v>1.0580193054171962E-3</v>
      </c>
      <c r="N16" s="56">
        <v>91</v>
      </c>
      <c r="O16" s="57">
        <f>N16/N$34</f>
        <v>1.0252250425299399E-3</v>
      </c>
      <c r="P16" s="18">
        <v>286</v>
      </c>
      <c r="Q16" s="19">
        <f>P16/P$34</f>
        <v>3.7494919831666165E-3</v>
      </c>
      <c r="R16" s="56">
        <v>7</v>
      </c>
      <c r="S16" s="72">
        <f>R16/R$34</f>
        <v>8.8091312938096979E-5</v>
      </c>
      <c r="T16" s="26">
        <f t="shared" si="1"/>
        <v>1024</v>
      </c>
      <c r="U16" s="27">
        <f>T16/T$34</f>
        <v>1.0224775309564059E-3</v>
      </c>
    </row>
    <row r="17" spans="1:21" x14ac:dyDescent="0.25">
      <c r="A17" s="12">
        <v>14</v>
      </c>
      <c r="B17" s="53" t="s">
        <v>54</v>
      </c>
      <c r="C17" s="50"/>
      <c r="D17" s="23" t="s">
        <v>30</v>
      </c>
      <c r="E17" s="9"/>
      <c r="F17" s="32" t="s">
        <v>30</v>
      </c>
      <c r="G17" s="31"/>
      <c r="H17" s="54">
        <f>H16/$T16</f>
        <v>0.1650390625</v>
      </c>
      <c r="I17" s="9"/>
      <c r="J17" s="55">
        <f>J16/$T16</f>
        <v>0.3095703125</v>
      </c>
      <c r="K17" s="31"/>
      <c r="L17" s="54">
        <f>L16/$T16</f>
        <v>0.150390625</v>
      </c>
      <c r="M17" s="9"/>
      <c r="N17" s="55">
        <f>N16/$T16</f>
        <v>8.88671875E-2</v>
      </c>
      <c r="O17" s="31"/>
      <c r="P17" s="54">
        <f>P16/$T16</f>
        <v>0.279296875</v>
      </c>
      <c r="Q17" s="9"/>
      <c r="R17" s="55">
        <f>R16/$T16</f>
        <v>6.8359375E-3</v>
      </c>
      <c r="S17" s="33"/>
      <c r="T17" s="74">
        <f t="shared" si="1"/>
        <v>1</v>
      </c>
      <c r="U17" s="13"/>
    </row>
    <row r="18" spans="1:21" x14ac:dyDescent="0.25">
      <c r="A18" s="12">
        <v>15</v>
      </c>
      <c r="B18" s="7" t="s">
        <v>7</v>
      </c>
      <c r="C18" s="50">
        <v>2017</v>
      </c>
      <c r="D18" s="22">
        <v>136</v>
      </c>
      <c r="E18" s="9">
        <f>D18/D$34</f>
        <v>1.0539857711920888E-3</v>
      </c>
      <c r="F18" s="32" t="s">
        <v>30</v>
      </c>
      <c r="G18" s="32" t="s">
        <v>30</v>
      </c>
      <c r="H18" s="8">
        <v>2357</v>
      </c>
      <c r="I18" s="9">
        <f>H18/H$34</f>
        <v>1.2730149985687358E-2</v>
      </c>
      <c r="J18" s="30">
        <v>1365</v>
      </c>
      <c r="K18" s="31">
        <f>J18/J$34</f>
        <v>9.5082195597659507E-3</v>
      </c>
      <c r="L18" s="8">
        <v>211</v>
      </c>
      <c r="M18" s="9">
        <f>L18/L$34</f>
        <v>1.4496238535261585E-3</v>
      </c>
      <c r="N18" s="30">
        <v>1179</v>
      </c>
      <c r="O18" s="31">
        <f>N18/N$34</f>
        <v>1.3282860715854937E-2</v>
      </c>
      <c r="P18" s="8">
        <v>38</v>
      </c>
      <c r="Q18" s="9">
        <f>P18/P$34</f>
        <v>4.9818424951164836E-4</v>
      </c>
      <c r="R18" s="30">
        <v>217</v>
      </c>
      <c r="S18" s="33">
        <f>R18/R$34</f>
        <v>2.7308307010810062E-3</v>
      </c>
      <c r="T18" s="25">
        <f t="shared" si="1"/>
        <v>5503</v>
      </c>
      <c r="U18" s="13">
        <f>T18/T$34</f>
        <v>5.4948182156768569E-3</v>
      </c>
    </row>
    <row r="19" spans="1:21" x14ac:dyDescent="0.25">
      <c r="A19" s="12">
        <v>16</v>
      </c>
      <c r="B19" s="53" t="s">
        <v>54</v>
      </c>
      <c r="C19" s="50"/>
      <c r="D19" s="58">
        <f>D18/$T18</f>
        <v>2.471379247683082E-2</v>
      </c>
      <c r="E19" s="9"/>
      <c r="F19" s="32" t="s">
        <v>30</v>
      </c>
      <c r="G19" s="31"/>
      <c r="H19" s="54">
        <f>H18/$T18</f>
        <v>0.42831182991095768</v>
      </c>
      <c r="I19" s="9"/>
      <c r="J19" s="55">
        <f>J18/$T18</f>
        <v>0.2480465200799564</v>
      </c>
      <c r="K19" s="31"/>
      <c r="L19" s="54">
        <f>L18/$T18</f>
        <v>3.8342722151553696E-2</v>
      </c>
      <c r="M19" s="9"/>
      <c r="N19" s="55">
        <f>N18/$T18</f>
        <v>0.21424677448664364</v>
      </c>
      <c r="O19" s="31"/>
      <c r="P19" s="54">
        <f>P18/$T18</f>
        <v>6.9053243685262581E-3</v>
      </c>
      <c r="Q19" s="9"/>
      <c r="R19" s="55">
        <f>R18/$T18</f>
        <v>3.9433036525531526E-2</v>
      </c>
      <c r="S19" s="33"/>
      <c r="T19" s="74">
        <f t="shared" si="1"/>
        <v>1</v>
      </c>
      <c r="U19" s="13"/>
    </row>
    <row r="20" spans="1:21" x14ac:dyDescent="0.25">
      <c r="A20" s="12">
        <v>17</v>
      </c>
      <c r="B20" s="7" t="s">
        <v>8</v>
      </c>
      <c r="C20" s="50">
        <v>2017</v>
      </c>
      <c r="D20" s="22">
        <v>5448</v>
      </c>
      <c r="E20" s="9">
        <f>D20/D$34</f>
        <v>4.2221430010694859E-2</v>
      </c>
      <c r="F20" s="30">
        <v>12102</v>
      </c>
      <c r="G20" s="31">
        <f>F20/F$34</f>
        <v>7.8743948779345166E-2</v>
      </c>
      <c r="H20" s="8">
        <v>6301</v>
      </c>
      <c r="I20" s="9">
        <f>H20/H$34</f>
        <v>3.4031682248543083E-2</v>
      </c>
      <c r="J20" s="30">
        <v>4255</v>
      </c>
      <c r="K20" s="31">
        <f>J20/J$34</f>
        <v>2.9639175257731958E-2</v>
      </c>
      <c r="L20" s="8">
        <v>6018</v>
      </c>
      <c r="M20" s="9">
        <f>L20/L$34</f>
        <v>4.1345195974030434E-2</v>
      </c>
      <c r="N20" s="30">
        <v>540</v>
      </c>
      <c r="O20" s="31">
        <f>N20/N$34</f>
        <v>6.0837529996282148E-3</v>
      </c>
      <c r="P20" s="8">
        <v>3250</v>
      </c>
      <c r="Q20" s="9">
        <f>P20/P$34</f>
        <v>4.2607863445075188E-2</v>
      </c>
      <c r="R20" s="30">
        <v>3538</v>
      </c>
      <c r="S20" s="33">
        <f>R20/R$34</f>
        <v>4.4523866453569587E-2</v>
      </c>
      <c r="T20" s="25">
        <f t="shared" si="1"/>
        <v>41452</v>
      </c>
      <c r="U20" s="13">
        <f>T20/T$34</f>
        <v>4.139036973945795E-2</v>
      </c>
    </row>
    <row r="21" spans="1:21" x14ac:dyDescent="0.25">
      <c r="A21" s="12">
        <v>18</v>
      </c>
      <c r="B21" s="53" t="s">
        <v>54</v>
      </c>
      <c r="C21" s="50"/>
      <c r="D21" s="58">
        <f>D20/$T20</f>
        <v>0.13142912284087618</v>
      </c>
      <c r="E21" s="9"/>
      <c r="F21" s="55">
        <f>F20/$T20</f>
        <v>0.29195213741194637</v>
      </c>
      <c r="G21" s="31"/>
      <c r="H21" s="54">
        <f>H20/$T20</f>
        <v>0.15200714078934671</v>
      </c>
      <c r="I21" s="9"/>
      <c r="J21" s="55">
        <f>J20/$T20</f>
        <v>0.10264884685901766</v>
      </c>
      <c r="K21" s="31"/>
      <c r="L21" s="54">
        <f>L20/$T20</f>
        <v>0.14517996719096787</v>
      </c>
      <c r="M21" s="9"/>
      <c r="N21" s="55">
        <f>N20/$T20</f>
        <v>1.3027115700086847E-2</v>
      </c>
      <c r="O21" s="31"/>
      <c r="P21" s="54">
        <f>P20/$T20</f>
        <v>7.8403937083856026E-2</v>
      </c>
      <c r="Q21" s="9"/>
      <c r="R21" s="55">
        <f>R20/$T20</f>
        <v>8.5351732123902346E-2</v>
      </c>
      <c r="S21" s="33"/>
      <c r="T21" s="74">
        <f t="shared" si="1"/>
        <v>1</v>
      </c>
      <c r="U21" s="13"/>
    </row>
    <row r="22" spans="1:21" x14ac:dyDescent="0.25">
      <c r="A22" s="12">
        <v>19</v>
      </c>
      <c r="B22" s="7" t="s">
        <v>9</v>
      </c>
      <c r="C22" s="50">
        <v>2017</v>
      </c>
      <c r="D22" s="22">
        <v>147</v>
      </c>
      <c r="E22" s="9">
        <f>D22/D$34</f>
        <v>1.1392346203326256E-3</v>
      </c>
      <c r="F22" s="30">
        <v>1870</v>
      </c>
      <c r="G22" s="31">
        <f>F22/F$34</f>
        <v>1.2167508198427985E-2</v>
      </c>
      <c r="H22" s="8">
        <v>461</v>
      </c>
      <c r="I22" s="9">
        <f>H22/H$34</f>
        <v>2.4898596280873448E-3</v>
      </c>
      <c r="J22" s="30">
        <v>1935</v>
      </c>
      <c r="K22" s="31">
        <f>J22/J$34</f>
        <v>1.3478684870437447E-2</v>
      </c>
      <c r="L22" s="8">
        <v>2764</v>
      </c>
      <c r="M22" s="9">
        <f>L22/L$34</f>
        <v>1.8989385455669677E-2</v>
      </c>
      <c r="N22" s="30">
        <v>20</v>
      </c>
      <c r="O22" s="31">
        <f>N22/N$34</f>
        <v>2.2532418517141536E-4</v>
      </c>
      <c r="P22" s="8">
        <v>759</v>
      </c>
      <c r="Q22" s="9">
        <f>P22/P$34</f>
        <v>9.9505748784037128E-3</v>
      </c>
      <c r="R22" s="30">
        <v>98</v>
      </c>
      <c r="S22" s="33">
        <f>R22/R$34</f>
        <v>1.2332783811333577E-3</v>
      </c>
      <c r="T22" s="25">
        <f t="shared" si="1"/>
        <v>8054</v>
      </c>
      <c r="U22" s="13">
        <f>T22/T$34</f>
        <v>8.0420254241434508E-3</v>
      </c>
    </row>
    <row r="23" spans="1:21" x14ac:dyDescent="0.25">
      <c r="A23" s="12">
        <v>20</v>
      </c>
      <c r="B23" s="53" t="s">
        <v>54</v>
      </c>
      <c r="C23" s="50"/>
      <c r="D23" s="58">
        <f>D22/$T22</f>
        <v>1.8251800347653339E-2</v>
      </c>
      <c r="E23" s="9"/>
      <c r="F23" s="55">
        <f>F22/$T22</f>
        <v>0.23218276632729079</v>
      </c>
      <c r="G23" s="31"/>
      <c r="H23" s="54">
        <f>H22/$T22</f>
        <v>5.7238639185497889E-2</v>
      </c>
      <c r="I23" s="9"/>
      <c r="J23" s="55">
        <f>J22/$T22</f>
        <v>0.24025329029053885</v>
      </c>
      <c r="K23" s="31"/>
      <c r="L23" s="54">
        <f>L22/$T22</f>
        <v>0.34318351129873353</v>
      </c>
      <c r="M23" s="9"/>
      <c r="N23" s="55">
        <f>N22/$T22</f>
        <v>2.4832381425378696E-3</v>
      </c>
      <c r="O23" s="31"/>
      <c r="P23" s="54">
        <f>P22/$T22</f>
        <v>9.4238887509312141E-2</v>
      </c>
      <c r="Q23" s="9"/>
      <c r="R23" s="55">
        <f>R22/$T22</f>
        <v>1.216786689843556E-2</v>
      </c>
      <c r="S23" s="33"/>
      <c r="T23" s="74">
        <f t="shared" si="1"/>
        <v>1</v>
      </c>
      <c r="U23" s="13"/>
    </row>
    <row r="24" spans="1:21" x14ac:dyDescent="0.25">
      <c r="A24" s="12">
        <v>21</v>
      </c>
      <c r="B24" s="7" t="s">
        <v>10</v>
      </c>
      <c r="C24" s="50">
        <v>2017</v>
      </c>
      <c r="D24" s="22">
        <v>993</v>
      </c>
      <c r="E24" s="9">
        <f>D24/D$34</f>
        <v>7.6956461087775317E-3</v>
      </c>
      <c r="F24" s="32" t="s">
        <v>30</v>
      </c>
      <c r="G24" s="32" t="s">
        <v>30</v>
      </c>
      <c r="H24" s="10" t="s">
        <v>30</v>
      </c>
      <c r="I24" s="10" t="s">
        <v>30</v>
      </c>
      <c r="J24" s="32" t="s">
        <v>30</v>
      </c>
      <c r="K24" s="32" t="s">
        <v>30</v>
      </c>
      <c r="L24" s="8">
        <v>3285</v>
      </c>
      <c r="M24" s="9">
        <f>L24/L$34</f>
        <v>2.2568788430490191E-2</v>
      </c>
      <c r="N24" s="30">
        <v>2</v>
      </c>
      <c r="O24" s="31">
        <f>N24/N$34</f>
        <v>2.2532418517141536E-5</v>
      </c>
      <c r="P24" s="10" t="s">
        <v>30</v>
      </c>
      <c r="Q24" s="10" t="s">
        <v>30</v>
      </c>
      <c r="R24" s="32" t="s">
        <v>30</v>
      </c>
      <c r="S24" s="34" t="s">
        <v>30</v>
      </c>
      <c r="T24" s="25">
        <f t="shared" si="1"/>
        <v>4280</v>
      </c>
      <c r="U24" s="13">
        <f>T24/T$34</f>
        <v>4.2736365551693531E-3</v>
      </c>
    </row>
    <row r="25" spans="1:21" x14ac:dyDescent="0.25">
      <c r="A25" s="12">
        <v>22</v>
      </c>
      <c r="B25" s="53" t="s">
        <v>54</v>
      </c>
      <c r="C25" s="50"/>
      <c r="D25" s="58">
        <f>D24/$T24</f>
        <v>0.23200934579439253</v>
      </c>
      <c r="E25" s="9"/>
      <c r="F25" s="32" t="s">
        <v>30</v>
      </c>
      <c r="G25" s="31"/>
      <c r="H25" s="10" t="s">
        <v>30</v>
      </c>
      <c r="I25" s="9"/>
      <c r="J25" s="32" t="s">
        <v>30</v>
      </c>
      <c r="K25" s="31"/>
      <c r="L25" s="54">
        <f>L24/$T24</f>
        <v>0.76752336448598135</v>
      </c>
      <c r="M25" s="9"/>
      <c r="N25" s="55">
        <f>N24/$T24</f>
        <v>4.6728971962616824E-4</v>
      </c>
      <c r="O25" s="31"/>
      <c r="P25" s="10" t="s">
        <v>30</v>
      </c>
      <c r="Q25" s="9"/>
      <c r="R25" s="32" t="s">
        <v>30</v>
      </c>
      <c r="S25" s="33"/>
      <c r="T25" s="74">
        <f t="shared" si="1"/>
        <v>1</v>
      </c>
      <c r="U25" s="13"/>
    </row>
    <row r="26" spans="1:21" x14ac:dyDescent="0.25">
      <c r="A26" s="12">
        <v>23</v>
      </c>
      <c r="B26" s="7" t="s">
        <v>11</v>
      </c>
      <c r="C26" s="50">
        <v>2017</v>
      </c>
      <c r="D26" s="22">
        <v>400</v>
      </c>
      <c r="E26" s="9">
        <f>D26/D$34</f>
        <v>3.0999581505649675E-3</v>
      </c>
      <c r="F26" s="30">
        <v>141</v>
      </c>
      <c r="G26" s="31">
        <f>F26/F$34</f>
        <v>9.1744313153922232E-4</v>
      </c>
      <c r="H26" s="8">
        <v>1316</v>
      </c>
      <c r="I26" s="9">
        <f>H26/H$34</f>
        <v>7.1077120836506415E-3</v>
      </c>
      <c r="J26" s="30">
        <v>1313</v>
      </c>
      <c r="K26" s="31">
        <f>J26/J$34</f>
        <v>9.1460016717748675E-3</v>
      </c>
      <c r="L26" s="8">
        <v>72</v>
      </c>
      <c r="M26" s="9">
        <f>L26/L$34</f>
        <v>4.946583765586891E-4</v>
      </c>
      <c r="N26" s="32" t="s">
        <v>30</v>
      </c>
      <c r="O26" s="32" t="s">
        <v>30</v>
      </c>
      <c r="P26" s="8">
        <v>71</v>
      </c>
      <c r="Q26" s="9">
        <f>P26/P$34</f>
        <v>9.3081793987702713E-4</v>
      </c>
      <c r="R26" s="30">
        <v>1406</v>
      </c>
      <c r="S26" s="33">
        <f>R26/R$34</f>
        <v>1.7693769427280622E-2</v>
      </c>
      <c r="T26" s="25">
        <f t="shared" si="1"/>
        <v>4719</v>
      </c>
      <c r="U26" s="13">
        <f>T26/T$34</f>
        <v>4.7119838560383586E-3</v>
      </c>
    </row>
    <row r="27" spans="1:21" ht="15.75" thickBot="1" x14ac:dyDescent="0.3">
      <c r="A27" s="61">
        <v>24</v>
      </c>
      <c r="B27" s="62" t="s">
        <v>54</v>
      </c>
      <c r="C27" s="63"/>
      <c r="D27" s="64">
        <f>D26/$T26</f>
        <v>8.4763721127357486E-2</v>
      </c>
      <c r="E27" s="65"/>
      <c r="F27" s="66">
        <f>F26/$T26</f>
        <v>2.9879211697393517E-2</v>
      </c>
      <c r="G27" s="67"/>
      <c r="H27" s="68">
        <f>H26/$T26</f>
        <v>0.27887264250900612</v>
      </c>
      <c r="I27" s="65"/>
      <c r="J27" s="66">
        <f>J26/$T26</f>
        <v>0.27823691460055094</v>
      </c>
      <c r="K27" s="67"/>
      <c r="L27" s="68">
        <f>L26/$T26</f>
        <v>1.5257469802924348E-2</v>
      </c>
      <c r="M27" s="65"/>
      <c r="N27" s="79" t="s">
        <v>30</v>
      </c>
      <c r="O27" s="67"/>
      <c r="P27" s="68">
        <f>P26/$T26</f>
        <v>1.5045560500105954E-2</v>
      </c>
      <c r="Q27" s="65"/>
      <c r="R27" s="66">
        <f>R26/$T26</f>
        <v>0.29794447976266158</v>
      </c>
      <c r="S27" s="73"/>
      <c r="T27" s="75">
        <f t="shared" si="1"/>
        <v>1</v>
      </c>
      <c r="U27" s="76"/>
    </row>
    <row r="28" spans="1:21" x14ac:dyDescent="0.25">
      <c r="A28" s="35">
        <v>25</v>
      </c>
      <c r="B28" s="36" t="s">
        <v>12</v>
      </c>
      <c r="C28" s="51">
        <v>2017</v>
      </c>
      <c r="D28" s="37">
        <f>SUM(D16,D18,D20,D22,D24,D26)</f>
        <v>7124</v>
      </c>
      <c r="E28" s="38">
        <f>D28/D$34</f>
        <v>5.5210254661562069E-2</v>
      </c>
      <c r="F28" s="39">
        <f>SUM(F16,F18,F20,F22,F24,F26)</f>
        <v>14113</v>
      </c>
      <c r="G28" s="40">
        <f>F28/F$34</f>
        <v>9.182890010931237E-2</v>
      </c>
      <c r="H28" s="41">
        <f>SUM(H16,H18,H20,H22,H24,H26)</f>
        <v>10604</v>
      </c>
      <c r="I28" s="38">
        <f>H28/H$34</f>
        <v>5.7272172443032981E-2</v>
      </c>
      <c r="J28" s="39">
        <f>SUM(J16,J18,J20,J22,J24,J26)</f>
        <v>9185</v>
      </c>
      <c r="K28" s="40">
        <f>J28/J$34</f>
        <v>6.3980217330732794E-2</v>
      </c>
      <c r="L28" s="41">
        <f>SUM(L16,L18,L20,L22,L24,L26)</f>
        <v>12504</v>
      </c>
      <c r="M28" s="38">
        <f>L28/L$34</f>
        <v>8.5905671395692357E-2</v>
      </c>
      <c r="N28" s="39">
        <f>SUM(N16,N18,N20,N22,N24,N26)</f>
        <v>1832</v>
      </c>
      <c r="O28" s="40">
        <f>N28/N$34</f>
        <v>2.0639695361701647E-2</v>
      </c>
      <c r="P28" s="41">
        <f>SUM(P16,P18,P20,P22,P24,P26)</f>
        <v>4404</v>
      </c>
      <c r="Q28" s="38">
        <f>P28/P$34</f>
        <v>5.7736932496034191E-2</v>
      </c>
      <c r="R28" s="39">
        <f>SUM(R16,R18,R20,R22,R24,R26)</f>
        <v>5266</v>
      </c>
      <c r="S28" s="42">
        <f>R28/R$34</f>
        <v>6.6269836276002664E-2</v>
      </c>
      <c r="T28" s="43">
        <f>SUM(T16,T18,T20,T22,T24,T26)</f>
        <v>65032</v>
      </c>
      <c r="U28" s="44">
        <f>T28/T$34</f>
        <v>6.4935311321442368E-2</v>
      </c>
    </row>
    <row r="29" spans="1:21" ht="15.75" thickBot="1" x14ac:dyDescent="0.3">
      <c r="A29" s="45">
        <v>26</v>
      </c>
      <c r="B29" s="60" t="s">
        <v>54</v>
      </c>
      <c r="C29" s="52"/>
      <c r="D29" s="69">
        <f>D28/$T28</f>
        <v>0.10954606962726042</v>
      </c>
      <c r="E29" s="46"/>
      <c r="F29" s="70">
        <f>F28/$T28</f>
        <v>0.21701623815967525</v>
      </c>
      <c r="G29" s="47"/>
      <c r="H29" s="71">
        <f>H28/$T28</f>
        <v>0.16305818673883626</v>
      </c>
      <c r="I29" s="46"/>
      <c r="J29" s="70">
        <f>J28/$T28</f>
        <v>0.14123815967523681</v>
      </c>
      <c r="K29" s="47"/>
      <c r="L29" s="71">
        <f>L28/$T28</f>
        <v>0.19227457251814492</v>
      </c>
      <c r="M29" s="46"/>
      <c r="N29" s="70">
        <f>N28/$T28</f>
        <v>2.8170746709312338E-2</v>
      </c>
      <c r="O29" s="47"/>
      <c r="P29" s="71">
        <f>P28/$T28</f>
        <v>6.7720506827408045E-2</v>
      </c>
      <c r="Q29" s="46"/>
      <c r="R29" s="70">
        <f>R28/$T28</f>
        <v>8.0975519744125965E-2</v>
      </c>
      <c r="S29" s="48"/>
      <c r="T29" s="77">
        <f>SUM(D29,F29,H29,J29,L29,N29,P29,R29)</f>
        <v>1</v>
      </c>
      <c r="U29" s="49"/>
    </row>
    <row r="30" spans="1:21" x14ac:dyDescent="0.25">
      <c r="A30" s="11">
        <v>27</v>
      </c>
      <c r="B30" s="80" t="s">
        <v>13</v>
      </c>
      <c r="C30" s="81">
        <v>2017</v>
      </c>
      <c r="D30" s="82">
        <v>59963</v>
      </c>
      <c r="E30" s="83">
        <f>D30/D$34</f>
        <v>0.46470697645581782</v>
      </c>
      <c r="F30" s="84">
        <v>45738</v>
      </c>
      <c r="G30" s="85">
        <f>F30/F$34</f>
        <v>0.29760293581802094</v>
      </c>
      <c r="H30" s="86">
        <v>36924</v>
      </c>
      <c r="I30" s="83">
        <f>H30/H$34</f>
        <v>0.19942641411604584</v>
      </c>
      <c r="J30" s="84">
        <v>31807</v>
      </c>
      <c r="K30" s="85">
        <f>J30/J$34</f>
        <v>0.2215589300640847</v>
      </c>
      <c r="L30" s="86">
        <v>42728</v>
      </c>
      <c r="M30" s="83">
        <f>L30/L$34</f>
        <v>0.29355226546666208</v>
      </c>
      <c r="N30" s="84">
        <v>34011</v>
      </c>
      <c r="O30" s="85">
        <f>N30/N$34</f>
        <v>0.3831750430932504</v>
      </c>
      <c r="P30" s="86">
        <v>13631</v>
      </c>
      <c r="Q30" s="83">
        <f>P30/P$34</f>
        <v>0.17870393434455997</v>
      </c>
      <c r="R30" s="84">
        <v>25020</v>
      </c>
      <c r="S30" s="87">
        <f>R30/R$34</f>
        <v>0.31486352138731233</v>
      </c>
      <c r="T30" s="88">
        <f>SUM(D30,F30,H30,J30,L30,N30,P30,R30)</f>
        <v>289822</v>
      </c>
      <c r="U30" s="89">
        <f>T30/T$34</f>
        <v>0.28939109665707763</v>
      </c>
    </row>
    <row r="31" spans="1:21" ht="15.75" thickBot="1" x14ac:dyDescent="0.3">
      <c r="A31" s="14">
        <v>28</v>
      </c>
      <c r="B31" s="90" t="s">
        <v>54</v>
      </c>
      <c r="C31" s="91"/>
      <c r="D31" s="92">
        <f>D30/$T30</f>
        <v>0.20689595682867415</v>
      </c>
      <c r="E31" s="93"/>
      <c r="F31" s="94">
        <f>F30/$T30</f>
        <v>0.15781410658956188</v>
      </c>
      <c r="G31" s="95"/>
      <c r="H31" s="96">
        <f>H30/$T30</f>
        <v>0.12740233660660683</v>
      </c>
      <c r="I31" s="93"/>
      <c r="J31" s="94">
        <f>J30/$T30</f>
        <v>0.10974667209528607</v>
      </c>
      <c r="K31" s="95"/>
      <c r="L31" s="96">
        <f>L30/$T30</f>
        <v>0.14742842158290262</v>
      </c>
      <c r="M31" s="93"/>
      <c r="N31" s="94">
        <f>N30/$T30</f>
        <v>0.1173513397878698</v>
      </c>
      <c r="O31" s="95"/>
      <c r="P31" s="96">
        <f>P30/$T30</f>
        <v>4.7032316387299794E-2</v>
      </c>
      <c r="Q31" s="93"/>
      <c r="R31" s="94">
        <f>R30/$T30</f>
        <v>8.6328850121798903E-2</v>
      </c>
      <c r="S31" s="97"/>
      <c r="T31" s="98">
        <f>SUM(D31,F31,H31,J31,L31,N31,P31,R31)</f>
        <v>1</v>
      </c>
      <c r="U31" s="99"/>
    </row>
    <row r="32" spans="1:21" x14ac:dyDescent="0.25">
      <c r="A32" s="11">
        <v>29</v>
      </c>
      <c r="B32" s="80" t="s">
        <v>14</v>
      </c>
      <c r="C32" s="81">
        <v>2017</v>
      </c>
      <c r="D32" s="82">
        <v>10019</v>
      </c>
      <c r="E32" s="83">
        <f>D32/D$34</f>
        <v>7.7646201776276014E-2</v>
      </c>
      <c r="F32" s="84">
        <v>4191</v>
      </c>
      <c r="G32" s="85">
        <f>F32/F$34</f>
        <v>2.7269533080006247E-2</v>
      </c>
      <c r="H32" s="86">
        <v>11268</v>
      </c>
      <c r="I32" s="83">
        <f>H32/H$34</f>
        <v>6.0858434467002606E-2</v>
      </c>
      <c r="J32" s="84">
        <v>5996</v>
      </c>
      <c r="K32" s="85">
        <f>J32/J$34</f>
        <v>4.1766508776818055E-2</v>
      </c>
      <c r="L32" s="86">
        <v>2180</v>
      </c>
      <c r="M32" s="83">
        <f>L32/L$34</f>
        <v>1.497715640136031E-2</v>
      </c>
      <c r="N32" s="84">
        <v>6502</v>
      </c>
      <c r="O32" s="85">
        <f>N32/N$34</f>
        <v>7.325289259922714E-2</v>
      </c>
      <c r="P32" s="100" t="s">
        <v>30</v>
      </c>
      <c r="Q32" s="100" t="s">
        <v>30</v>
      </c>
      <c r="R32" s="84">
        <v>4200</v>
      </c>
      <c r="S32" s="87">
        <f>R32/R$34</f>
        <v>5.2854787762858187E-2</v>
      </c>
      <c r="T32" s="88">
        <f>SUM(D32,F32,H32,J32,L32,N32,P32,R32)</f>
        <v>44356</v>
      </c>
      <c r="U32" s="89">
        <f>T32/T$34</f>
        <v>4.4290052112404631E-2</v>
      </c>
    </row>
    <row r="33" spans="1:21" ht="15.75" thickBot="1" x14ac:dyDescent="0.3">
      <c r="A33" s="14">
        <v>30</v>
      </c>
      <c r="B33" s="90" t="s">
        <v>54</v>
      </c>
      <c r="C33" s="91"/>
      <c r="D33" s="92">
        <f>D32/$T32</f>
        <v>0.22587699522048876</v>
      </c>
      <c r="E33" s="93"/>
      <c r="F33" s="94">
        <f>F32/$T32</f>
        <v>9.4485526197132297E-2</v>
      </c>
      <c r="G33" s="95"/>
      <c r="H33" s="96">
        <f>H32/$T32</f>
        <v>0.25403553070610513</v>
      </c>
      <c r="I33" s="93"/>
      <c r="J33" s="94">
        <f>J32/$T32</f>
        <v>0.13517900622238255</v>
      </c>
      <c r="K33" s="95"/>
      <c r="L33" s="96">
        <f>L32/$T32</f>
        <v>4.9147804130219137E-2</v>
      </c>
      <c r="M33" s="93"/>
      <c r="N33" s="94">
        <f>N32/$T32</f>
        <v>0.14658670754802056</v>
      </c>
      <c r="O33" s="95"/>
      <c r="P33" s="101" t="s">
        <v>30</v>
      </c>
      <c r="Q33" s="93"/>
      <c r="R33" s="94">
        <f>R32/$T32</f>
        <v>9.468842997565155E-2</v>
      </c>
      <c r="S33" s="97"/>
      <c r="T33" s="98">
        <f>SUM(D33,F33,H33,J33,L33,N33,P33,R33)</f>
        <v>0.99999999999999989</v>
      </c>
      <c r="U33" s="99"/>
    </row>
    <row r="34" spans="1:21" x14ac:dyDescent="0.25">
      <c r="A34" s="11">
        <v>31</v>
      </c>
      <c r="B34" s="36" t="s">
        <v>15</v>
      </c>
      <c r="C34" s="51">
        <v>2017</v>
      </c>
      <c r="D34" s="37">
        <f t="shared" ref="D34:U34" si="2">SUM(D14,D28,D30,D32)</f>
        <v>129034</v>
      </c>
      <c r="E34" s="38">
        <f t="shared" si="2"/>
        <v>1</v>
      </c>
      <c r="F34" s="39">
        <f t="shared" si="2"/>
        <v>153688</v>
      </c>
      <c r="G34" s="40">
        <f t="shared" si="2"/>
        <v>0.99999999999999989</v>
      </c>
      <c r="H34" s="41">
        <f t="shared" si="2"/>
        <v>185151</v>
      </c>
      <c r="I34" s="38">
        <f t="shared" si="2"/>
        <v>0.99999999999999989</v>
      </c>
      <c r="J34" s="39">
        <f t="shared" si="2"/>
        <v>143560</v>
      </c>
      <c r="K34" s="40">
        <f t="shared" si="2"/>
        <v>1</v>
      </c>
      <c r="L34" s="41">
        <f t="shared" si="2"/>
        <v>145555</v>
      </c>
      <c r="M34" s="38">
        <f t="shared" si="2"/>
        <v>1</v>
      </c>
      <c r="N34" s="39">
        <f t="shared" si="2"/>
        <v>88761</v>
      </c>
      <c r="O34" s="40">
        <f t="shared" si="2"/>
        <v>1</v>
      </c>
      <c r="P34" s="41">
        <f t="shared" si="2"/>
        <v>76277</v>
      </c>
      <c r="Q34" s="38">
        <f t="shared" si="2"/>
        <v>1</v>
      </c>
      <c r="R34" s="39">
        <f t="shared" si="2"/>
        <v>79463</v>
      </c>
      <c r="S34" s="42">
        <f t="shared" si="2"/>
        <v>1</v>
      </c>
      <c r="T34" s="43">
        <f t="shared" si="2"/>
        <v>1001489</v>
      </c>
      <c r="U34" s="44">
        <f t="shared" si="2"/>
        <v>1</v>
      </c>
    </row>
    <row r="35" spans="1:21" ht="15.75" thickBot="1" x14ac:dyDescent="0.3">
      <c r="A35" s="14">
        <v>32</v>
      </c>
      <c r="B35" s="60" t="s">
        <v>54</v>
      </c>
      <c r="C35" s="52"/>
      <c r="D35" s="69">
        <f>D34/$T34</f>
        <v>0.1288421540326454</v>
      </c>
      <c r="E35" s="46"/>
      <c r="F35" s="70">
        <f>F34/$T34</f>
        <v>0.15345949880627746</v>
      </c>
      <c r="G35" s="47"/>
      <c r="H35" s="71">
        <f>H34/$T34</f>
        <v>0.18487572005284131</v>
      </c>
      <c r="I35" s="46"/>
      <c r="J35" s="70">
        <f>J34/$T34</f>
        <v>0.14334655697666174</v>
      </c>
      <c r="K35" s="47"/>
      <c r="L35" s="71">
        <f>L34/$T34</f>
        <v>0.14533859083824185</v>
      </c>
      <c r="M35" s="46"/>
      <c r="N35" s="70">
        <f>N34/$T34</f>
        <v>8.8629031372286671E-2</v>
      </c>
      <c r="O35" s="47"/>
      <c r="P35" s="71">
        <f>P34/$T34</f>
        <v>7.6163592410900163E-2</v>
      </c>
      <c r="Q35" s="46"/>
      <c r="R35" s="70">
        <f>R34/$T34</f>
        <v>7.934485551014539E-2</v>
      </c>
      <c r="S35" s="48"/>
      <c r="T35" s="77">
        <f>SUM(D35,F35,H35,J35,L35,N35,P35,R35)</f>
        <v>1</v>
      </c>
      <c r="U35" s="49"/>
    </row>
    <row r="36" spans="1:21" x14ac:dyDescent="0.25">
      <c r="A36" s="16">
        <v>33</v>
      </c>
      <c r="B36" s="3"/>
      <c r="C36" s="3"/>
      <c r="D36" s="2"/>
    </row>
    <row r="37" spans="1:21" x14ac:dyDescent="0.25">
      <c r="A37" s="5">
        <v>34</v>
      </c>
      <c r="B37" s="4" t="s">
        <v>52</v>
      </c>
      <c r="C37" s="3"/>
      <c r="D37" s="2"/>
    </row>
    <row r="38" spans="1:21" x14ac:dyDescent="0.25">
      <c r="A38" s="5">
        <v>35</v>
      </c>
      <c r="B38" s="4" t="s">
        <v>53</v>
      </c>
      <c r="C38" s="3"/>
      <c r="D38" s="2"/>
    </row>
    <row r="39" spans="1:21" x14ac:dyDescent="0.25">
      <c r="A39" s="5">
        <v>36</v>
      </c>
    </row>
    <row r="40" spans="1:21" ht="60" x14ac:dyDescent="0.25">
      <c r="A40" s="5">
        <v>37</v>
      </c>
      <c r="B40" s="1" t="s">
        <v>16</v>
      </c>
    </row>
    <row r="41" spans="1:21" x14ac:dyDescent="0.25">
      <c r="A41" s="5">
        <v>38</v>
      </c>
      <c r="B41" s="1" t="s">
        <v>17</v>
      </c>
    </row>
    <row r="42" spans="1:21" x14ac:dyDescent="0.25">
      <c r="A42" s="5">
        <v>39</v>
      </c>
    </row>
    <row r="43" spans="1:21" x14ac:dyDescent="0.25">
      <c r="A43" s="5">
        <v>40</v>
      </c>
      <c r="B43" t="s">
        <v>18</v>
      </c>
      <c r="C43" t="s">
        <v>19</v>
      </c>
    </row>
    <row r="44" spans="1:21" x14ac:dyDescent="0.25">
      <c r="A44" s="5">
        <v>41</v>
      </c>
    </row>
    <row r="45" spans="1:21" x14ac:dyDescent="0.25">
      <c r="A45" s="5">
        <v>42</v>
      </c>
      <c r="B45" t="s">
        <v>20</v>
      </c>
      <c r="C45" t="s">
        <v>21</v>
      </c>
    </row>
    <row r="46" spans="1:21" x14ac:dyDescent="0.25">
      <c r="A46" s="5">
        <v>43</v>
      </c>
    </row>
    <row r="47" spans="1:21" x14ac:dyDescent="0.25">
      <c r="A47" s="5">
        <v>44</v>
      </c>
      <c r="B47" t="s">
        <v>22</v>
      </c>
      <c r="C47" t="s">
        <v>23</v>
      </c>
    </row>
    <row r="48" spans="1:21" x14ac:dyDescent="0.25">
      <c r="A48" s="5">
        <v>45</v>
      </c>
    </row>
    <row r="49" spans="1:3" x14ac:dyDescent="0.25">
      <c r="A49" s="5">
        <v>46</v>
      </c>
      <c r="B49" t="s">
        <v>24</v>
      </c>
    </row>
    <row r="50" spans="1:3" x14ac:dyDescent="0.25">
      <c r="A50" s="5">
        <v>47</v>
      </c>
    </row>
    <row r="51" spans="1:3" x14ac:dyDescent="0.25">
      <c r="A51" s="5">
        <v>48</v>
      </c>
      <c r="B51" t="s">
        <v>25</v>
      </c>
      <c r="C51" t="s">
        <v>26</v>
      </c>
    </row>
    <row r="52" spans="1:3" x14ac:dyDescent="0.25">
      <c r="A52" s="5">
        <v>49</v>
      </c>
    </row>
    <row r="53" spans="1:3" x14ac:dyDescent="0.25">
      <c r="A53" s="5">
        <v>50</v>
      </c>
    </row>
    <row r="54" spans="1:3" x14ac:dyDescent="0.25">
      <c r="A54" s="5">
        <v>51</v>
      </c>
    </row>
    <row r="55" spans="1:3" x14ac:dyDescent="0.25">
      <c r="A55" s="5">
        <v>52</v>
      </c>
    </row>
    <row r="56" spans="1:3" x14ac:dyDescent="0.25">
      <c r="A56" s="5">
        <v>53</v>
      </c>
    </row>
    <row r="57" spans="1:3" x14ac:dyDescent="0.25">
      <c r="A57" s="5">
        <v>54</v>
      </c>
    </row>
    <row r="58" spans="1:3" x14ac:dyDescent="0.25">
      <c r="A58" s="5">
        <v>55</v>
      </c>
    </row>
    <row r="59" spans="1:3" x14ac:dyDescent="0.25">
      <c r="A59" s="5">
        <v>56</v>
      </c>
    </row>
    <row r="60" spans="1:3" x14ac:dyDescent="0.25">
      <c r="A60" s="5">
        <v>57</v>
      </c>
      <c r="B60" t="s">
        <v>27</v>
      </c>
      <c r="C60" t="s">
        <v>28</v>
      </c>
    </row>
  </sheetData>
  <mergeCells count="2">
    <mergeCell ref="D2:S2"/>
    <mergeCell ref="T2:U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ES321M16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2018-10-11T15:18:10Z</dcterms:created>
  <dcterms:modified xsi:type="dcterms:W3CDTF">2018-10-19T12:53:49Z</dcterms:modified>
</cp:coreProperties>
</file>