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LT\Originals_more_recent\Tabular_data\Info_level_B\Topic_Area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6" i="1" l="1"/>
  <c r="BR6" i="1" s="1"/>
  <c r="BT18" i="1"/>
  <c r="K18" i="1" s="1"/>
  <c r="BP20" i="1"/>
  <c r="BM20" i="1"/>
  <c r="BI20" i="1"/>
  <c r="BF20" i="1"/>
  <c r="BB20" i="1"/>
  <c r="AY20" i="1"/>
  <c r="AU20" i="1"/>
  <c r="AR20" i="1"/>
  <c r="AN20" i="1"/>
  <c r="AK20" i="1"/>
  <c r="AG20" i="1"/>
  <c r="AD20" i="1"/>
  <c r="Z20" i="1"/>
  <c r="X20" i="1"/>
  <c r="W20" i="1"/>
  <c r="S20" i="1"/>
  <c r="P20" i="1"/>
  <c r="L20" i="1"/>
  <c r="J20" i="1"/>
  <c r="I20" i="1"/>
  <c r="E20" i="1"/>
  <c r="B20" i="1"/>
  <c r="AA14" i="1"/>
  <c r="AA13" i="1"/>
  <c r="AA11" i="1"/>
  <c r="AA10" i="1"/>
  <c r="AA9" i="1"/>
  <c r="AA8" i="1"/>
  <c r="AA7" i="1"/>
  <c r="AA6" i="1"/>
  <c r="M14" i="1"/>
  <c r="M13" i="1"/>
  <c r="M12" i="1"/>
  <c r="M11" i="1"/>
  <c r="M10" i="1"/>
  <c r="M9" i="1"/>
  <c r="M8" i="1"/>
  <c r="M7" i="1"/>
  <c r="M6" i="1"/>
  <c r="BQ19" i="1"/>
  <c r="BQ18" i="1"/>
  <c r="BQ17" i="1"/>
  <c r="BN19" i="1"/>
  <c r="BN18" i="1"/>
  <c r="BN20" i="1" s="1"/>
  <c r="BN17" i="1"/>
  <c r="BJ19" i="1"/>
  <c r="BJ18" i="1"/>
  <c r="BJ17" i="1"/>
  <c r="BG19" i="1"/>
  <c r="BG18" i="1"/>
  <c r="BG20" i="1" s="1"/>
  <c r="BG17" i="1"/>
  <c r="BC19" i="1"/>
  <c r="BC18" i="1"/>
  <c r="BC17" i="1"/>
  <c r="AZ19" i="1"/>
  <c r="AZ18" i="1"/>
  <c r="AZ17" i="1"/>
  <c r="AV19" i="1"/>
  <c r="AV18" i="1"/>
  <c r="AV17" i="1"/>
  <c r="AS19" i="1"/>
  <c r="AS18" i="1"/>
  <c r="AS17" i="1"/>
  <c r="AO19" i="1"/>
  <c r="AO18" i="1"/>
  <c r="AO17" i="1"/>
  <c r="AL19" i="1"/>
  <c r="AL18" i="1"/>
  <c r="AL17" i="1"/>
  <c r="AL20" i="1" s="1"/>
  <c r="AH19" i="1"/>
  <c r="AH18" i="1"/>
  <c r="AH17" i="1"/>
  <c r="AE19" i="1"/>
  <c r="AE18" i="1"/>
  <c r="AE20" i="1" s="1"/>
  <c r="AE17" i="1"/>
  <c r="AA19" i="1"/>
  <c r="AA18" i="1"/>
  <c r="AA17" i="1"/>
  <c r="AA20" i="1" s="1"/>
  <c r="X19" i="1"/>
  <c r="X18" i="1"/>
  <c r="X17" i="1"/>
  <c r="T19" i="1"/>
  <c r="T18" i="1"/>
  <c r="T17" i="1"/>
  <c r="T20" i="1" s="1"/>
  <c r="Q19" i="1"/>
  <c r="Q18" i="1"/>
  <c r="Q17" i="1"/>
  <c r="Q20" i="1" s="1"/>
  <c r="M19" i="1"/>
  <c r="M18" i="1"/>
  <c r="M17" i="1"/>
  <c r="M20" i="1" s="1"/>
  <c r="J19" i="1"/>
  <c r="J18" i="1"/>
  <c r="J17" i="1"/>
  <c r="F19" i="1"/>
  <c r="F18" i="1"/>
  <c r="F17" i="1"/>
  <c r="C17" i="1"/>
  <c r="C20" i="1" s="1"/>
  <c r="BQ14" i="1"/>
  <c r="BQ12" i="1"/>
  <c r="BQ11" i="1"/>
  <c r="BQ10" i="1"/>
  <c r="BQ9" i="1"/>
  <c r="BQ8" i="1"/>
  <c r="BQ7" i="1"/>
  <c r="BQ6" i="1"/>
  <c r="BN14" i="1"/>
  <c r="BN13" i="1"/>
  <c r="BN12" i="1"/>
  <c r="BN11" i="1"/>
  <c r="BN10" i="1"/>
  <c r="BN9" i="1"/>
  <c r="BN8" i="1"/>
  <c r="BN7" i="1"/>
  <c r="BN6" i="1"/>
  <c r="BJ14" i="1"/>
  <c r="BJ12" i="1"/>
  <c r="BJ11" i="1"/>
  <c r="BJ10" i="1"/>
  <c r="BJ9" i="1"/>
  <c r="BJ8" i="1"/>
  <c r="BJ7" i="1"/>
  <c r="BJ6" i="1"/>
  <c r="BJ15" i="1" s="1"/>
  <c r="BG14" i="1"/>
  <c r="BG13" i="1"/>
  <c r="BG12" i="1"/>
  <c r="BG11" i="1"/>
  <c r="BG10" i="1"/>
  <c r="BG9" i="1"/>
  <c r="BG8" i="1"/>
  <c r="BG7" i="1"/>
  <c r="BG6" i="1"/>
  <c r="BC14" i="1"/>
  <c r="BC12" i="1"/>
  <c r="BC11" i="1"/>
  <c r="BC10" i="1"/>
  <c r="BC9" i="1"/>
  <c r="BC8" i="1"/>
  <c r="BC7" i="1"/>
  <c r="BC6" i="1"/>
  <c r="AZ14" i="1"/>
  <c r="AZ13" i="1"/>
  <c r="AZ12" i="1"/>
  <c r="AZ11" i="1"/>
  <c r="AZ10" i="1"/>
  <c r="AZ9" i="1"/>
  <c r="AZ8" i="1"/>
  <c r="AZ7" i="1"/>
  <c r="AZ6" i="1"/>
  <c r="AV14" i="1"/>
  <c r="AV12" i="1"/>
  <c r="AV11" i="1"/>
  <c r="AV10" i="1"/>
  <c r="AV9" i="1"/>
  <c r="AV8" i="1"/>
  <c r="AV7" i="1"/>
  <c r="AV6" i="1"/>
  <c r="AS14" i="1"/>
  <c r="AS13" i="1"/>
  <c r="AS12" i="1"/>
  <c r="AS11" i="1"/>
  <c r="AS10" i="1"/>
  <c r="AS9" i="1"/>
  <c r="AS8" i="1"/>
  <c r="AS7" i="1"/>
  <c r="AS6" i="1"/>
  <c r="AO14" i="1"/>
  <c r="AO13" i="1"/>
  <c r="AO12" i="1"/>
  <c r="AO11" i="1"/>
  <c r="AO10" i="1"/>
  <c r="AO9" i="1"/>
  <c r="AO8" i="1"/>
  <c r="AO7" i="1"/>
  <c r="AO6" i="1"/>
  <c r="AL14" i="1"/>
  <c r="AL13" i="1"/>
  <c r="AL12" i="1"/>
  <c r="AL11" i="1"/>
  <c r="AL10" i="1"/>
  <c r="AL9" i="1"/>
  <c r="AL8" i="1"/>
  <c r="AL7" i="1"/>
  <c r="AL6" i="1"/>
  <c r="AH14" i="1"/>
  <c r="AH11" i="1"/>
  <c r="AH10" i="1"/>
  <c r="AH9" i="1"/>
  <c r="AH8" i="1"/>
  <c r="AH7" i="1"/>
  <c r="AH6" i="1"/>
  <c r="AE14" i="1"/>
  <c r="AE13" i="1"/>
  <c r="AE12" i="1"/>
  <c r="AE11" i="1"/>
  <c r="AE10" i="1"/>
  <c r="AE9" i="1"/>
  <c r="AE8" i="1"/>
  <c r="AE7" i="1"/>
  <c r="AE6" i="1"/>
  <c r="X14" i="1"/>
  <c r="X13" i="1"/>
  <c r="X12" i="1"/>
  <c r="X11" i="1"/>
  <c r="X10" i="1"/>
  <c r="X9" i="1"/>
  <c r="X8" i="1"/>
  <c r="X7" i="1"/>
  <c r="X6" i="1"/>
  <c r="T14" i="1"/>
  <c r="T12" i="1"/>
  <c r="T11" i="1"/>
  <c r="T10" i="1"/>
  <c r="T9" i="1"/>
  <c r="T8" i="1"/>
  <c r="T7" i="1"/>
  <c r="T6" i="1"/>
  <c r="Q14" i="1"/>
  <c r="Q13" i="1"/>
  <c r="Q12" i="1"/>
  <c r="Q11" i="1"/>
  <c r="Q10" i="1"/>
  <c r="Q9" i="1"/>
  <c r="Q8" i="1"/>
  <c r="Q7" i="1"/>
  <c r="Q6" i="1"/>
  <c r="J14" i="1"/>
  <c r="J13" i="1"/>
  <c r="J12" i="1"/>
  <c r="J11" i="1"/>
  <c r="J10" i="1"/>
  <c r="J9" i="1"/>
  <c r="J8" i="1"/>
  <c r="J7" i="1"/>
  <c r="J6" i="1"/>
  <c r="F14" i="1"/>
  <c r="F10" i="1"/>
  <c r="F9" i="1"/>
  <c r="F8" i="1"/>
  <c r="F7" i="1"/>
  <c r="F6" i="1"/>
  <c r="C6" i="1"/>
  <c r="C19" i="1"/>
  <c r="C18" i="1"/>
  <c r="C14" i="1"/>
  <c r="C12" i="1"/>
  <c r="C11" i="1"/>
  <c r="C10" i="1"/>
  <c r="C9" i="1"/>
  <c r="C8" i="1"/>
  <c r="C7" i="1"/>
  <c r="BW19" i="1"/>
  <c r="AW19" i="1" s="1"/>
  <c r="BT19" i="1"/>
  <c r="BH19" i="1" s="1"/>
  <c r="BW18" i="1"/>
  <c r="AB18" i="1" s="1"/>
  <c r="BW17" i="1"/>
  <c r="BK17" i="1" s="1"/>
  <c r="BT17" i="1"/>
  <c r="AT17" i="1" s="1"/>
  <c r="BW15" i="1"/>
  <c r="BW14" i="1"/>
  <c r="BK14" i="1" s="1"/>
  <c r="BT14" i="1"/>
  <c r="BO14" i="1" s="1"/>
  <c r="BW13" i="1"/>
  <c r="AB13" i="1" s="1"/>
  <c r="BT13" i="1"/>
  <c r="BH13" i="1" s="1"/>
  <c r="BW12" i="1"/>
  <c r="AW12" i="1" s="1"/>
  <c r="BT12" i="1"/>
  <c r="BO12" i="1" s="1"/>
  <c r="BW11" i="1"/>
  <c r="BD11" i="1" s="1"/>
  <c r="BT11" i="1"/>
  <c r="BA11" i="1" s="1"/>
  <c r="BW10" i="1"/>
  <c r="BR10" i="1" s="1"/>
  <c r="BT10" i="1"/>
  <c r="BA10" i="1" s="1"/>
  <c r="BW9" i="1"/>
  <c r="AI9" i="1" s="1"/>
  <c r="BT9" i="1"/>
  <c r="R9" i="1" s="1"/>
  <c r="BW8" i="1"/>
  <c r="AP8" i="1" s="1"/>
  <c r="BT8" i="1"/>
  <c r="BH8" i="1" s="1"/>
  <c r="BW7" i="1"/>
  <c r="AP7" i="1" s="1"/>
  <c r="BT7" i="1"/>
  <c r="BH7" i="1" s="1"/>
  <c r="BT6" i="1"/>
  <c r="AT6" i="1" s="1"/>
  <c r="AS20" i="1" l="1"/>
  <c r="BC20" i="1"/>
  <c r="BT15" i="1"/>
  <c r="BU17" i="1" s="1"/>
  <c r="AZ20" i="1"/>
  <c r="BJ20" i="1"/>
  <c r="BQ20" i="1"/>
  <c r="BX11" i="1"/>
  <c r="G8" i="1"/>
  <c r="BD8" i="1"/>
  <c r="BX7" i="1"/>
  <c r="N7" i="1"/>
  <c r="AI7" i="1"/>
  <c r="Y18" i="1"/>
  <c r="AF18" i="1"/>
  <c r="BO18" i="1"/>
  <c r="BH18" i="1"/>
  <c r="Y9" i="1"/>
  <c r="AT9" i="1"/>
  <c r="AM9" i="1"/>
  <c r="AF6" i="1"/>
  <c r="K7" i="1"/>
  <c r="BO7" i="1"/>
  <c r="D7" i="1"/>
  <c r="Y10" i="1"/>
  <c r="R10" i="1"/>
  <c r="BH10" i="1"/>
  <c r="AM11" i="1"/>
  <c r="BA14" i="1"/>
  <c r="D14" i="1"/>
  <c r="K14" i="1"/>
  <c r="R14" i="1"/>
  <c r="BN15" i="1"/>
  <c r="U17" i="1"/>
  <c r="AV20" i="1"/>
  <c r="K19" i="1"/>
  <c r="BO19" i="1"/>
  <c r="AT19" i="1"/>
  <c r="BT20" i="1"/>
  <c r="D19" i="1"/>
  <c r="AO20" i="1"/>
  <c r="AH20" i="1"/>
  <c r="AP18" i="1"/>
  <c r="BK19" i="1"/>
  <c r="BW20" i="1"/>
  <c r="F20" i="1"/>
  <c r="AP19" i="1"/>
  <c r="Y7" i="1"/>
  <c r="AF12" i="1"/>
  <c r="D6" i="1"/>
  <c r="G7" i="1"/>
  <c r="BC15" i="1"/>
  <c r="BG15" i="1"/>
  <c r="BU10" i="1"/>
  <c r="BX8" i="1"/>
  <c r="K6" i="1"/>
  <c r="K17" i="1"/>
  <c r="R11" i="1"/>
  <c r="Y8" i="1"/>
  <c r="Y19" i="1"/>
  <c r="AF14" i="1"/>
  <c r="AM10" i="1"/>
  <c r="AT7" i="1"/>
  <c r="AT18" i="1"/>
  <c r="BA12" i="1"/>
  <c r="BH9" i="1"/>
  <c r="BO6" i="1"/>
  <c r="BO17" i="1"/>
  <c r="G19" i="1"/>
  <c r="U11" i="1"/>
  <c r="AB19" i="1"/>
  <c r="AP17" i="1"/>
  <c r="BD7" i="1"/>
  <c r="BK18" i="1"/>
  <c r="AT8" i="1"/>
  <c r="BU12" i="1"/>
  <c r="AM12" i="1"/>
  <c r="BA6" i="1"/>
  <c r="BA17" i="1"/>
  <c r="BH11" i="1"/>
  <c r="BO8" i="1"/>
  <c r="N8" i="1"/>
  <c r="AI8" i="1"/>
  <c r="BD17" i="1"/>
  <c r="BR7" i="1"/>
  <c r="D8" i="1"/>
  <c r="BQ15" i="1"/>
  <c r="BX17" i="1"/>
  <c r="AF7" i="1"/>
  <c r="U18" i="1"/>
  <c r="D9" i="1"/>
  <c r="F15" i="1"/>
  <c r="T15" i="1"/>
  <c r="X15" i="1"/>
  <c r="BU14" i="1"/>
  <c r="BX18" i="1"/>
  <c r="K9" i="1"/>
  <c r="R6" i="1"/>
  <c r="R17" i="1"/>
  <c r="Y11" i="1"/>
  <c r="AF8" i="1"/>
  <c r="AF19" i="1"/>
  <c r="AM14" i="1"/>
  <c r="AT10" i="1"/>
  <c r="BA7" i="1"/>
  <c r="BA18" i="1"/>
  <c r="BH12" i="1"/>
  <c r="BO9" i="1"/>
  <c r="N17" i="1"/>
  <c r="U19" i="1"/>
  <c r="AI17" i="1"/>
  <c r="AW7" i="1"/>
  <c r="BD18" i="1"/>
  <c r="BR8" i="1"/>
  <c r="AF17" i="1"/>
  <c r="D10" i="1"/>
  <c r="AE15" i="1"/>
  <c r="AL15" i="1"/>
  <c r="BU6" i="1"/>
  <c r="BX19" i="1"/>
  <c r="K10" i="1"/>
  <c r="R7" i="1"/>
  <c r="R18" i="1"/>
  <c r="Y12" i="1"/>
  <c r="AF9" i="1"/>
  <c r="AM6" i="1"/>
  <c r="AM17" i="1"/>
  <c r="AT11" i="1"/>
  <c r="BA8" i="1"/>
  <c r="BA19" i="1"/>
  <c r="BH14" i="1"/>
  <c r="BO10" i="1"/>
  <c r="N18" i="1"/>
  <c r="AB7" i="1"/>
  <c r="AI18" i="1"/>
  <c r="AW8" i="1"/>
  <c r="BD19" i="1"/>
  <c r="BR17" i="1"/>
  <c r="AA15" i="1"/>
  <c r="D11" i="1"/>
  <c r="AH15" i="1"/>
  <c r="AO15" i="1"/>
  <c r="BU18" i="1"/>
  <c r="D17" i="1"/>
  <c r="K11" i="1"/>
  <c r="R8" i="1"/>
  <c r="R19" i="1"/>
  <c r="Y14" i="1"/>
  <c r="AF10" i="1"/>
  <c r="AM7" i="1"/>
  <c r="AM18" i="1"/>
  <c r="AT12" i="1"/>
  <c r="BA9" i="1"/>
  <c r="BH6" i="1"/>
  <c r="BH17" i="1"/>
  <c r="BO11" i="1"/>
  <c r="N19" i="1"/>
  <c r="AB8" i="1"/>
  <c r="AI19" i="1"/>
  <c r="AW17" i="1"/>
  <c r="BK7" i="1"/>
  <c r="BR18" i="1"/>
  <c r="R12" i="1"/>
  <c r="Q15" i="1"/>
  <c r="K8" i="1"/>
  <c r="D12" i="1"/>
  <c r="BU8" i="1"/>
  <c r="BU19" i="1"/>
  <c r="D18" i="1"/>
  <c r="K12" i="1"/>
  <c r="Y6" i="1"/>
  <c r="Y17" i="1"/>
  <c r="AF11" i="1"/>
  <c r="AM8" i="1"/>
  <c r="AM19" i="1"/>
  <c r="AT14" i="1"/>
  <c r="G17" i="1"/>
  <c r="U7" i="1"/>
  <c r="AB17" i="1"/>
  <c r="AW18" i="1"/>
  <c r="BK8" i="1"/>
  <c r="BR19" i="1"/>
  <c r="G18" i="1"/>
  <c r="U8" i="1"/>
  <c r="AW11" i="1"/>
  <c r="N11" i="1"/>
  <c r="AP11" i="1"/>
  <c r="BR11" i="1"/>
  <c r="AI11" i="1"/>
  <c r="BK11" i="1"/>
  <c r="AB11" i="1"/>
  <c r="AB9" i="1"/>
  <c r="U9" i="1"/>
  <c r="BR9" i="1"/>
  <c r="N9" i="1"/>
  <c r="BK9" i="1"/>
  <c r="BD9" i="1"/>
  <c r="AW9" i="1"/>
  <c r="G9" i="1"/>
  <c r="BX9" i="1"/>
  <c r="AP9" i="1"/>
  <c r="AZ15" i="1"/>
  <c r="AS15" i="1"/>
  <c r="K13" i="1"/>
  <c r="Y13" i="1"/>
  <c r="AM13" i="1"/>
  <c r="BA13" i="1"/>
  <c r="BO13" i="1"/>
  <c r="BU13" i="1"/>
  <c r="R13" i="1"/>
  <c r="AF13" i="1"/>
  <c r="AT13" i="1"/>
  <c r="U6" i="1"/>
  <c r="AI6" i="1"/>
  <c r="AW6" i="1"/>
  <c r="BK6" i="1"/>
  <c r="BX6" i="1"/>
  <c r="G6" i="1"/>
  <c r="N6" i="1"/>
  <c r="AB6" i="1"/>
  <c r="AP6" i="1"/>
  <c r="BD6" i="1"/>
  <c r="BK12" i="1"/>
  <c r="BD12" i="1"/>
  <c r="BR12" i="1"/>
  <c r="BX12" i="1"/>
  <c r="N12" i="1"/>
  <c r="AV15" i="1"/>
  <c r="U12" i="1"/>
  <c r="AP12" i="1"/>
  <c r="N10" i="1"/>
  <c r="AW10" i="1"/>
  <c r="U10" i="1"/>
  <c r="BD10" i="1"/>
  <c r="G10" i="1"/>
  <c r="BY10" i="1" s="1"/>
  <c r="AB10" i="1"/>
  <c r="BK10" i="1"/>
  <c r="AI10" i="1"/>
  <c r="BX10" i="1"/>
  <c r="AP10" i="1"/>
  <c r="BR14" i="1"/>
  <c r="AB14" i="1"/>
  <c r="G14" i="1"/>
  <c r="AI14" i="1"/>
  <c r="N14" i="1"/>
  <c r="BD14" i="1"/>
  <c r="AP14" i="1"/>
  <c r="M15" i="1"/>
  <c r="BX14" i="1"/>
  <c r="AW14" i="1"/>
  <c r="U14" i="1"/>
  <c r="N13" i="1"/>
  <c r="BX13" i="1"/>
  <c r="AP13" i="1"/>
  <c r="J15" i="1"/>
  <c r="C15" i="1"/>
  <c r="BV7" i="1" l="1"/>
  <c r="BU11" i="1"/>
  <c r="BU9" i="1"/>
  <c r="BY8" i="1"/>
  <c r="BV17" i="1"/>
  <c r="BU7" i="1"/>
  <c r="BU20" i="1"/>
  <c r="BV6" i="1"/>
  <c r="BV14" i="1"/>
  <c r="BV19" i="1"/>
  <c r="BX20" i="1"/>
  <c r="BY18" i="1"/>
  <c r="BY19" i="1"/>
  <c r="BY9" i="1"/>
  <c r="BV12" i="1"/>
  <c r="BV8" i="1"/>
  <c r="BY12" i="1"/>
  <c r="BV11" i="1"/>
  <c r="BY6" i="1"/>
  <c r="BY11" i="1"/>
  <c r="BY7" i="1"/>
  <c r="BV10" i="1"/>
  <c r="BY14" i="1"/>
  <c r="BU15" i="1"/>
  <c r="BY17" i="1"/>
  <c r="BV18" i="1"/>
  <c r="BV9" i="1"/>
  <c r="BX15" i="1"/>
  <c r="BV13" i="1"/>
  <c r="BY13" i="1"/>
</calcChain>
</file>

<file path=xl/sharedStrings.xml><?xml version="1.0" encoding="utf-8"?>
<sst xmlns="http://schemas.openxmlformats.org/spreadsheetml/2006/main" count="151" uniqueCount="48">
  <si>
    <t>–</t>
  </si>
  <si>
    <t>Source: NFI - 1 Report (1998-2002), Lithuanian State Forest Survey Service, http://www.amvmt.lt/index.php/nacionaline-misku-inventorizacija2/leidiniai/2003</t>
  </si>
  <si>
    <r>
      <t xml:space="preserve">Valstybinės reikšmės
</t>
    </r>
    <r>
      <rPr>
        <i/>
        <sz val="11"/>
        <color theme="1"/>
        <rFont val="Calibri"/>
        <family val="2"/>
        <scheme val="minor"/>
      </rPr>
      <t>State</t>
    </r>
  </si>
  <si>
    <r>
      <rPr>
        <sz val="11"/>
        <color theme="1"/>
        <rFont val="Calibri"/>
        <family val="2"/>
        <scheme val="minor"/>
      </rPr>
      <t>Privatūs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Private</t>
    </r>
  </si>
  <si>
    <r>
      <rPr>
        <sz val="11"/>
        <color theme="1"/>
        <rFont val="Calibri"/>
        <family val="2"/>
        <scheme val="minor"/>
      </rPr>
      <t>Skirti nuosavybei atkurti</t>
    </r>
    <r>
      <rPr>
        <i/>
        <sz val="11"/>
        <color theme="1"/>
        <rFont val="Calibri"/>
        <family val="2"/>
        <scheme val="minor"/>
      </rPr>
      <t xml:space="preserve">
For restitution</t>
    </r>
  </si>
  <si>
    <t>Value adding steps:</t>
  </si>
  <si>
    <t>Table formated</t>
  </si>
  <si>
    <t>Table Quality checked: Totals</t>
  </si>
  <si>
    <t>JRC value adding: 2019-12</t>
  </si>
  <si>
    <t>Medynai
Stand/Species types</t>
  </si>
  <si>
    <r>
      <rPr>
        <b/>
        <sz val="11"/>
        <color theme="1"/>
        <rFont val="Calibri"/>
        <family val="2"/>
        <scheme val="minor"/>
      </rPr>
      <t xml:space="preserve">Pušynai
</t>
    </r>
    <r>
      <rPr>
        <i/>
        <sz val="11"/>
        <color theme="1"/>
        <rFont val="Calibri"/>
        <family val="2"/>
        <scheme val="minor"/>
      </rPr>
      <t>Pine</t>
    </r>
  </si>
  <si>
    <r>
      <rPr>
        <b/>
        <sz val="11"/>
        <color theme="1"/>
        <rFont val="Calibri"/>
        <family val="2"/>
        <scheme val="minor"/>
      </rPr>
      <t xml:space="preserve">Eglynai
</t>
    </r>
    <r>
      <rPr>
        <i/>
        <sz val="11"/>
        <color theme="1"/>
        <rFont val="Calibri"/>
        <family val="2"/>
        <scheme val="minor"/>
      </rPr>
      <t>Spruce</t>
    </r>
  </si>
  <si>
    <r>
      <rPr>
        <b/>
        <sz val="11"/>
        <color theme="1"/>
        <rFont val="Calibri"/>
        <family val="2"/>
        <scheme val="minor"/>
      </rPr>
      <t xml:space="preserve">Beržynai
</t>
    </r>
    <r>
      <rPr>
        <i/>
        <sz val="11"/>
        <color theme="1"/>
        <rFont val="Calibri"/>
        <family val="2"/>
        <scheme val="minor"/>
      </rPr>
      <t>Birch</t>
    </r>
  </si>
  <si>
    <r>
      <rPr>
        <b/>
        <sz val="11"/>
        <color theme="1"/>
        <rFont val="Calibri"/>
        <family val="2"/>
        <scheme val="minor"/>
      </rPr>
      <t xml:space="preserve">Drebulynai
</t>
    </r>
    <r>
      <rPr>
        <i/>
        <sz val="11"/>
        <color theme="1"/>
        <rFont val="Calibri"/>
        <family val="2"/>
        <scheme val="minor"/>
      </rPr>
      <t>Aspen</t>
    </r>
  </si>
  <si>
    <r>
      <rPr>
        <b/>
        <sz val="11"/>
        <color theme="1"/>
        <rFont val="Calibri"/>
        <family val="2"/>
        <scheme val="minor"/>
      </rPr>
      <t xml:space="preserve">Juodalksnynai
</t>
    </r>
    <r>
      <rPr>
        <i/>
        <sz val="11"/>
        <color theme="1"/>
        <rFont val="Calibri"/>
        <family val="2"/>
        <scheme val="minor"/>
      </rPr>
      <t>Black alder</t>
    </r>
  </si>
  <si>
    <r>
      <rPr>
        <b/>
        <sz val="11"/>
        <color theme="1"/>
        <rFont val="Calibri"/>
        <family val="2"/>
        <scheme val="minor"/>
      </rPr>
      <t xml:space="preserve">Baltalksnynai
</t>
    </r>
    <r>
      <rPr>
        <i/>
        <sz val="11"/>
        <color theme="1"/>
        <rFont val="Calibri"/>
        <family val="2"/>
        <scheme val="minor"/>
      </rPr>
      <t>Grey alder</t>
    </r>
  </si>
  <si>
    <r>
      <rPr>
        <b/>
        <sz val="11"/>
        <color theme="1"/>
        <rFont val="Calibri"/>
        <family val="2"/>
        <scheme val="minor"/>
      </rPr>
      <t xml:space="preserve">Ąžuolynai
</t>
    </r>
    <r>
      <rPr>
        <i/>
        <sz val="11"/>
        <color theme="1"/>
        <rFont val="Calibri"/>
        <family val="2"/>
        <scheme val="minor"/>
      </rPr>
      <t>Oak</t>
    </r>
  </si>
  <si>
    <r>
      <rPr>
        <b/>
        <sz val="11"/>
        <color theme="1"/>
        <rFont val="Calibri"/>
        <family val="2"/>
        <scheme val="minor"/>
      </rPr>
      <t xml:space="preserve">Uosynai
</t>
    </r>
    <r>
      <rPr>
        <i/>
        <sz val="11"/>
        <color theme="1"/>
        <rFont val="Calibri"/>
        <family val="2"/>
        <scheme val="minor"/>
      </rPr>
      <t>Ash</t>
    </r>
  </si>
  <si>
    <r>
      <rPr>
        <b/>
        <sz val="11"/>
        <color theme="1"/>
        <rFont val="Calibri"/>
        <family val="2"/>
        <scheme val="minor"/>
      </rPr>
      <t xml:space="preserve">Kiti
</t>
    </r>
    <r>
      <rPr>
        <i/>
        <sz val="11"/>
        <color theme="1"/>
        <rFont val="Calibri"/>
        <family val="2"/>
        <scheme val="minor"/>
      </rPr>
      <t>Other</t>
    </r>
  </si>
  <si>
    <r>
      <t xml:space="preserve">Alytaus apskritis
</t>
    </r>
    <r>
      <rPr>
        <i/>
        <sz val="11"/>
        <color theme="1"/>
        <rFont val="Calibri"/>
        <family val="2"/>
        <scheme val="minor"/>
      </rPr>
      <t>Alytus county</t>
    </r>
  </si>
  <si>
    <r>
      <t xml:space="preserve">Kauno apskritis
</t>
    </r>
    <r>
      <rPr>
        <i/>
        <sz val="11"/>
        <color theme="1"/>
        <rFont val="Calibri"/>
        <family val="2"/>
        <scheme val="minor"/>
      </rPr>
      <t>Kaunas county</t>
    </r>
  </si>
  <si>
    <r>
      <t xml:space="preserve">Klaipėdos apskritis
</t>
    </r>
    <r>
      <rPr>
        <i/>
        <sz val="11"/>
        <color theme="1"/>
        <rFont val="Calibri"/>
        <family val="2"/>
        <scheme val="minor"/>
      </rPr>
      <t>Klaipėda county</t>
    </r>
  </si>
  <si>
    <r>
      <t xml:space="preserve">Marijampolės apskritis
</t>
    </r>
    <r>
      <rPr>
        <i/>
        <sz val="11"/>
        <color theme="1"/>
        <rFont val="Calibri"/>
        <family val="2"/>
        <scheme val="minor"/>
      </rPr>
      <t>Marijampolė county</t>
    </r>
  </si>
  <si>
    <r>
      <t xml:space="preserve">Panevežio apskritis
</t>
    </r>
    <r>
      <rPr>
        <i/>
        <sz val="11"/>
        <color theme="1"/>
        <rFont val="Calibri"/>
        <family val="2"/>
        <scheme val="minor"/>
      </rPr>
      <t>Panevėžys county</t>
    </r>
  </si>
  <si>
    <r>
      <t xml:space="preserve">Šiaulių apskritis
</t>
    </r>
    <r>
      <rPr>
        <i/>
        <sz val="11"/>
        <color theme="1"/>
        <rFont val="Calibri"/>
        <family val="2"/>
        <scheme val="minor"/>
      </rPr>
      <t>Šiauliai county</t>
    </r>
  </si>
  <si>
    <r>
      <t xml:space="preserve">Tauragės apskritis
</t>
    </r>
    <r>
      <rPr>
        <i/>
        <sz val="11"/>
        <color theme="1"/>
        <rFont val="Calibri"/>
        <family val="2"/>
        <scheme val="minor"/>
      </rPr>
      <t>Tauragė county</t>
    </r>
  </si>
  <si>
    <r>
      <t xml:space="preserve">Telšių apskritis
</t>
    </r>
    <r>
      <rPr>
        <i/>
        <sz val="11"/>
        <color theme="1"/>
        <rFont val="Calibri"/>
        <family val="2"/>
        <scheme val="minor"/>
      </rPr>
      <t>Telšiai county</t>
    </r>
  </si>
  <si>
    <r>
      <t xml:space="preserve">Utenos apskritis
</t>
    </r>
    <r>
      <rPr>
        <i/>
        <sz val="11"/>
        <color theme="1"/>
        <rFont val="Calibri"/>
        <family val="2"/>
        <scheme val="minor"/>
      </rPr>
      <t>Utena county</t>
    </r>
  </si>
  <si>
    <r>
      <t xml:space="preserve">Vilniaus apskritis
</t>
    </r>
    <r>
      <rPr>
        <i/>
        <sz val="11"/>
        <color theme="1"/>
        <rFont val="Calibri"/>
        <family val="2"/>
        <scheme val="minor"/>
      </rPr>
      <t>Vilnius county</t>
    </r>
  </si>
  <si>
    <t>Medynu plotai (…) pagal vyraujancias medžiu rušis, mišku nuosavybe ir apskritis</t>
  </si>
  <si>
    <r>
      <t xml:space="preserve">NFI - 1 Report (1998-2002): lentele / </t>
    </r>
    <r>
      <rPr>
        <b/>
        <i/>
        <sz val="11"/>
        <color theme="1"/>
        <rFont val="Calibri"/>
        <family val="2"/>
        <scheme val="minor"/>
      </rPr>
      <t>table</t>
    </r>
    <r>
      <rPr>
        <b/>
        <sz val="11"/>
        <color theme="1"/>
        <rFont val="Calibri"/>
        <family val="2"/>
        <scheme val="minor"/>
      </rPr>
      <t xml:space="preserve"> 6.44 - </t>
    </r>
    <r>
      <rPr>
        <sz val="10"/>
        <color theme="1"/>
        <rFont val="Calibri"/>
        <family val="2"/>
        <scheme val="minor"/>
      </rPr>
      <t>Area figures only</t>
    </r>
  </si>
  <si>
    <t>Forest Stands Area (…) according to predominanat Tree Species and Ownership categories by the ten Lithuanian Counties (NUTS 3 level)</t>
  </si>
  <si>
    <r>
      <rPr>
        <b/>
        <sz val="11"/>
        <color theme="1"/>
        <rFont val="Calibri"/>
        <family val="2"/>
        <scheme val="minor"/>
      </rPr>
      <t>Iš jų</t>
    </r>
    <r>
      <rPr>
        <sz val="11"/>
        <color theme="1"/>
        <rFont val="Calibri"/>
        <family val="2"/>
        <scheme val="minor"/>
      </rPr>
      <t xml:space="preserve"> 
</t>
    </r>
    <r>
      <rPr>
        <i/>
        <sz val="11"/>
        <color theme="1"/>
        <rFont val="Calibri"/>
        <family val="2"/>
        <scheme val="minor"/>
      </rPr>
      <t>From them by Ownership</t>
    </r>
  </si>
  <si>
    <r>
      <t xml:space="preserve">Iš viso, 1000 ha
</t>
    </r>
    <r>
      <rPr>
        <i/>
        <sz val="11"/>
        <color theme="1"/>
        <rFont val="Calibri"/>
        <family val="2"/>
        <scheme val="minor"/>
      </rPr>
      <t>Total, 1000 ha</t>
    </r>
  </si>
  <si>
    <r>
      <t xml:space="preserve">III, IV grupės brandžių, 
</t>
    </r>
    <r>
      <rPr>
        <i/>
        <sz val="11"/>
        <color theme="1"/>
        <rFont val="Calibri"/>
        <family val="2"/>
        <scheme val="minor"/>
      </rPr>
      <t>Mature trees
groups III, IV; in 1000 ha</t>
    </r>
  </si>
  <si>
    <r>
      <t xml:space="preserve">Tikslumas, %
</t>
    </r>
    <r>
      <rPr>
        <i/>
        <sz val="11"/>
        <color theme="1"/>
        <rFont val="Calibri"/>
        <family val="2"/>
        <scheme val="minor"/>
      </rPr>
      <t>Precision, %</t>
    </r>
  </si>
  <si>
    <r>
      <t xml:space="preserve">III, IV grupės brandžių,
1000 ha
</t>
    </r>
    <r>
      <rPr>
        <i/>
        <sz val="11"/>
        <color theme="1"/>
        <rFont val="Calibri"/>
        <family val="2"/>
        <scheme val="minor"/>
      </rPr>
      <t>Mature trees
groups III, IV; in 1000 ha</t>
    </r>
  </si>
  <si>
    <r>
      <rPr>
        <b/>
        <sz val="10"/>
        <color theme="1"/>
        <rFont val="Calibri"/>
        <family val="2"/>
        <scheme val="minor"/>
      </rPr>
      <t>% pagal rūšis pagal iš viso</t>
    </r>
    <r>
      <rPr>
        <i/>
        <sz val="10"/>
        <color theme="1"/>
        <rFont val="Calibri"/>
        <family val="2"/>
        <scheme val="minor"/>
      </rPr>
      <t xml:space="preserve">
% of each Species of total
(vertical %)</t>
    </r>
  </si>
  <si>
    <r>
      <rPr>
        <b/>
        <sz val="10"/>
        <color theme="1"/>
        <rFont val="Calibri"/>
        <family val="2"/>
        <scheme val="minor"/>
      </rPr>
      <t>% pagal apskritis
pagal iš viso</t>
    </r>
    <r>
      <rPr>
        <i/>
        <sz val="10"/>
        <color theme="1"/>
        <rFont val="Calibri"/>
        <family val="2"/>
        <scheme val="minor"/>
      </rPr>
      <t xml:space="preserve">
% of each County of total
(horizontal %)</t>
    </r>
  </si>
  <si>
    <r>
      <rPr>
        <b/>
        <sz val="10"/>
        <color theme="1"/>
        <rFont val="Calibri"/>
        <family val="2"/>
        <scheme val="minor"/>
      </rPr>
      <t>% pagal rūšis pagal group III, IV</t>
    </r>
    <r>
      <rPr>
        <i/>
        <sz val="10"/>
        <color theme="1"/>
        <rFont val="Calibri"/>
        <family val="2"/>
        <scheme val="minor"/>
      </rPr>
      <t xml:space="preserve">
% of each Species of Group III, IV
(vertical %)</t>
    </r>
  </si>
  <si>
    <r>
      <rPr>
        <b/>
        <sz val="10"/>
        <color theme="1"/>
        <rFont val="Calibri"/>
        <family val="2"/>
        <scheme val="minor"/>
      </rPr>
      <t>% pagal apskritis
pagal group III, IV</t>
    </r>
    <r>
      <rPr>
        <i/>
        <sz val="10"/>
        <color theme="1"/>
        <rFont val="Calibri"/>
        <family val="2"/>
        <scheme val="minor"/>
      </rPr>
      <t xml:space="preserve">
% of each County of Group III, IV
(horizontal %)</t>
    </r>
  </si>
  <si>
    <r>
      <rPr>
        <b/>
        <sz val="10"/>
        <color theme="1"/>
        <rFont val="Calibri"/>
        <family val="2"/>
        <scheme val="minor"/>
      </rPr>
      <t>Visų apskričių % suma</t>
    </r>
    <r>
      <rPr>
        <i/>
        <sz val="10"/>
        <color theme="1"/>
        <rFont val="Calibri"/>
        <family val="2"/>
        <scheme val="minor"/>
      </rPr>
      <t xml:space="preserve">
Sum of % of all Counties</t>
    </r>
  </si>
  <si>
    <r>
      <rPr>
        <b/>
        <sz val="10"/>
        <color theme="1"/>
        <rFont val="Calibri"/>
        <family val="2"/>
        <scheme val="minor"/>
      </rPr>
      <t>Visų III, IV grupės šalių % suma</t>
    </r>
    <r>
      <rPr>
        <i/>
        <sz val="10"/>
        <color theme="1"/>
        <rFont val="Calibri"/>
        <family val="2"/>
        <scheme val="minor"/>
      </rPr>
      <t xml:space="preserve">
Sum % of all Counties of Group III, IV</t>
    </r>
  </si>
  <si>
    <r>
      <t xml:space="preserve">Iš viso
</t>
    </r>
    <r>
      <rPr>
        <i/>
        <sz val="11"/>
        <color theme="1"/>
        <rFont val="Calibri"/>
        <family val="2"/>
        <scheme val="minor"/>
      </rPr>
      <t>Total of all Species</t>
    </r>
  </si>
  <si>
    <r>
      <t xml:space="preserve">Iš viso
</t>
    </r>
    <r>
      <rPr>
        <i/>
        <sz val="11"/>
        <color theme="1"/>
        <rFont val="Calibri"/>
        <family val="2"/>
        <scheme val="minor"/>
      </rPr>
      <t xml:space="preserve">Total </t>
    </r>
    <r>
      <rPr>
        <i/>
        <sz val="8"/>
        <color theme="1"/>
        <rFont val="Calibri"/>
        <family val="2"/>
        <scheme val="minor"/>
      </rPr>
      <t>(calculated. For 'Total' as of table 6.5 and for 'Mature trees goups III, IV' as of table 6.12, 2002 values)</t>
    </r>
  </si>
  <si>
    <t>Colums BW - BY added with 'Total of Mature Trees of Group III, IV' of all Counties for each Species and Ownership type with values calculated or as provided in theNFI-1 Report table 6.12, 2002 values.</t>
  </si>
  <si>
    <t>Colums BT - BV added with 'Total' of all Counties for each Species and Ownership type with values calculated or as provided in the NFI-1 Report table 6.5.</t>
  </si>
  <si>
    <r>
      <t xml:space="preserve">Colums with calculated % values 'of each Species of total (vertical)' and 'of each County of total (horizontal)' </t>
    </r>
    <r>
      <rPr>
        <i/>
        <sz val="10"/>
        <color rgb="FF000000"/>
        <rFont val="Calibri"/>
        <family val="2"/>
        <scheme val="minor"/>
      </rPr>
      <t>(in small italic font)</t>
    </r>
    <r>
      <rPr>
        <sz val="11"/>
        <color rgb="FF000000"/>
        <rFont val="Calibri"/>
        <family val="2"/>
        <scheme val="minor"/>
      </rPr>
      <t xml:space="preserve"> have been added for the ten Counties.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</si>
</sst>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Border="0" applyAlignment="0"/>
    <xf numFmtId="9" fontId="10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Fill="1" applyBorder="1" applyAlignment="1"/>
    <xf numFmtId="0" fontId="5" fillId="0" borderId="0" xfId="1" applyFont="1" applyFill="1" applyBorder="1" applyProtection="1"/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Alignment="1">
      <alignment vertical="center" wrapText="1"/>
    </xf>
    <xf numFmtId="164" fontId="9" fillId="0" borderId="1" xfId="0" applyNumberFormat="1" applyFont="1" applyBorder="1" applyAlignment="1">
      <alignment horizontal="right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18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2" fillId="0" borderId="15" xfId="0" applyFont="1" applyBorder="1" applyAlignment="1"/>
    <xf numFmtId="0" fontId="1" fillId="0" borderId="0" xfId="0" applyFont="1" applyBorder="1" applyAlignment="1">
      <alignment horizontal="left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164" fontId="0" fillId="0" borderId="24" xfId="0" applyNumberFormat="1" applyFont="1" applyBorder="1" applyAlignment="1">
      <alignment horizontal="right" wrapText="1"/>
    </xf>
    <xf numFmtId="164" fontId="0" fillId="0" borderId="24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horizontal="right" wrapText="1"/>
    </xf>
    <xf numFmtId="164" fontId="0" fillId="0" borderId="8" xfId="0" applyNumberFormat="1" applyFont="1" applyBorder="1" applyAlignment="1">
      <alignment horizontal="right" wrapText="1"/>
    </xf>
    <xf numFmtId="164" fontId="0" fillId="0" borderId="30" xfId="0" applyNumberFormat="1" applyFont="1" applyBorder="1" applyAlignment="1">
      <alignment horizontal="right" wrapText="1"/>
    </xf>
    <xf numFmtId="164" fontId="0" fillId="0" borderId="4" xfId="0" applyNumberFormat="1" applyFont="1" applyBorder="1" applyAlignment="1">
      <alignment horizontal="right" wrapText="1"/>
    </xf>
    <xf numFmtId="164" fontId="0" fillId="0" borderId="5" xfId="0" applyNumberFormat="1" applyFont="1" applyBorder="1" applyAlignment="1">
      <alignment horizontal="right" wrapText="1"/>
    </xf>
    <xf numFmtId="164" fontId="0" fillId="0" borderId="16" xfId="0" applyNumberFormat="1" applyFont="1" applyBorder="1" applyAlignment="1">
      <alignment horizontal="right" wrapText="1"/>
    </xf>
    <xf numFmtId="164" fontId="0" fillId="0" borderId="19" xfId="0" applyNumberFormat="1" applyFont="1" applyBorder="1" applyAlignment="1">
      <alignment horizontal="right" wrapText="1"/>
    </xf>
    <xf numFmtId="0" fontId="0" fillId="0" borderId="31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right" wrapText="1"/>
    </xf>
    <xf numFmtId="0" fontId="0" fillId="0" borderId="32" xfId="0" applyFont="1" applyBorder="1" applyAlignment="1">
      <alignment horizontal="right" wrapText="1"/>
    </xf>
    <xf numFmtId="0" fontId="3" fillId="0" borderId="33" xfId="0" applyFont="1" applyBorder="1" applyAlignment="1">
      <alignment horizontal="right" wrapText="1"/>
    </xf>
    <xf numFmtId="0" fontId="2" fillId="0" borderId="34" xfId="0" applyFont="1" applyBorder="1" applyAlignment="1">
      <alignment horizontal="right" wrapText="1"/>
    </xf>
    <xf numFmtId="164" fontId="0" fillId="0" borderId="10" xfId="0" applyNumberFormat="1" applyFont="1" applyBorder="1" applyAlignment="1">
      <alignment horizontal="right" wrapText="1"/>
    </xf>
    <xf numFmtId="164" fontId="0" fillId="0" borderId="11" xfId="0" applyNumberFormat="1" applyFont="1" applyBorder="1" applyAlignment="1">
      <alignment horizontal="right" wrapText="1"/>
    </xf>
    <xf numFmtId="164" fontId="0" fillId="0" borderId="12" xfId="0" applyNumberFormat="1" applyFont="1" applyBorder="1" applyAlignment="1">
      <alignment horizontal="right" wrapText="1"/>
    </xf>
    <xf numFmtId="164" fontId="0" fillId="0" borderId="2" xfId="0" applyNumberFormat="1" applyFont="1" applyBorder="1" applyAlignment="1">
      <alignment horizontal="right" wrapText="1"/>
    </xf>
    <xf numFmtId="0" fontId="1" fillId="0" borderId="26" xfId="0" applyFont="1" applyBorder="1" applyAlignment="1">
      <alignment wrapText="1"/>
    </xf>
    <xf numFmtId="164" fontId="1" fillId="0" borderId="35" xfId="0" applyNumberFormat="1" applyFont="1" applyBorder="1" applyAlignment="1">
      <alignment horizontal="right" wrapText="1"/>
    </xf>
    <xf numFmtId="164" fontId="1" fillId="0" borderId="36" xfId="0" applyNumberFormat="1" applyFont="1" applyBorder="1" applyAlignment="1">
      <alignment horizontal="right" wrapText="1"/>
    </xf>
    <xf numFmtId="164" fontId="0" fillId="0" borderId="0" xfId="0" applyNumberForma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top" wrapText="1"/>
    </xf>
    <xf numFmtId="164" fontId="1" fillId="0" borderId="43" xfId="0" applyNumberFormat="1" applyFont="1" applyBorder="1" applyAlignment="1">
      <alignment horizontal="right" wrapText="1"/>
    </xf>
    <xf numFmtId="164" fontId="1" fillId="2" borderId="28" xfId="0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wrapText="1"/>
    </xf>
    <xf numFmtId="164" fontId="1" fillId="2" borderId="8" xfId="0" applyNumberFormat="1" applyFont="1" applyFill="1" applyBorder="1" applyAlignment="1">
      <alignment horizontal="right" wrapText="1"/>
    </xf>
    <xf numFmtId="164" fontId="1" fillId="2" borderId="35" xfId="0" applyNumberFormat="1" applyFont="1" applyFill="1" applyBorder="1" applyAlignment="1">
      <alignment horizontal="right" wrapText="1"/>
    </xf>
    <xf numFmtId="164" fontId="1" fillId="2" borderId="10" xfId="0" applyNumberFormat="1" applyFont="1" applyFill="1" applyBorder="1" applyAlignment="1">
      <alignment horizontal="right" wrapText="1"/>
    </xf>
    <xf numFmtId="164" fontId="0" fillId="3" borderId="5" xfId="0" applyNumberFormat="1" applyFont="1" applyFill="1" applyBorder="1" applyAlignment="1">
      <alignment horizontal="right" wrapText="1"/>
    </xf>
    <xf numFmtId="164" fontId="0" fillId="3" borderId="6" xfId="0" applyNumberFormat="1" applyFont="1" applyFill="1" applyBorder="1" applyAlignment="1">
      <alignment horizontal="right" wrapText="1"/>
    </xf>
    <xf numFmtId="164" fontId="0" fillId="3" borderId="30" xfId="0" applyNumberFormat="1" applyFont="1" applyFill="1" applyBorder="1" applyAlignment="1">
      <alignment horizontal="right" wrapText="1"/>
    </xf>
    <xf numFmtId="164" fontId="1" fillId="3" borderId="35" xfId="0" applyNumberFormat="1" applyFont="1" applyFill="1" applyBorder="1" applyAlignment="1">
      <alignment horizontal="right" wrapText="1"/>
    </xf>
    <xf numFmtId="164" fontId="0" fillId="3" borderId="10" xfId="0" applyNumberFormat="1" applyFont="1" applyFill="1" applyBorder="1" applyAlignment="1">
      <alignment horizontal="right" wrapText="1"/>
    </xf>
    <xf numFmtId="164" fontId="0" fillId="3" borderId="12" xfId="0" applyNumberFormat="1" applyFont="1" applyFill="1" applyBorder="1" applyAlignment="1">
      <alignment horizontal="right" wrapText="1"/>
    </xf>
    <xf numFmtId="164" fontId="0" fillId="3" borderId="8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2" fillId="0" borderId="14" xfId="0" applyFont="1" applyBorder="1" applyAlignment="1"/>
    <xf numFmtId="0" fontId="1" fillId="0" borderId="13" xfId="0" applyFont="1" applyBorder="1" applyAlignment="1">
      <alignment horizontal="left"/>
    </xf>
    <xf numFmtId="0" fontId="12" fillId="0" borderId="11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9" fillId="0" borderId="15" xfId="0" applyFont="1" applyBorder="1" applyAlignment="1"/>
    <xf numFmtId="164" fontId="11" fillId="0" borderId="0" xfId="0" applyNumberFormat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165" fontId="9" fillId="3" borderId="16" xfId="2" applyNumberFormat="1" applyFont="1" applyFill="1" applyBorder="1" applyAlignment="1">
      <alignment horizontal="right" wrapText="1"/>
    </xf>
    <xf numFmtId="165" fontId="9" fillId="3" borderId="4" xfId="2" applyNumberFormat="1" applyFont="1" applyFill="1" applyBorder="1" applyAlignment="1">
      <alignment horizontal="right" wrapText="1"/>
    </xf>
    <xf numFmtId="164" fontId="9" fillId="3" borderId="4" xfId="0" applyNumberFormat="1" applyFont="1" applyFill="1" applyBorder="1" applyAlignment="1">
      <alignment horizontal="right" wrapText="1"/>
    </xf>
    <xf numFmtId="165" fontId="9" fillId="3" borderId="2" xfId="2" applyNumberFormat="1" applyFont="1" applyFill="1" applyBorder="1" applyAlignment="1">
      <alignment horizontal="right" wrapText="1"/>
    </xf>
    <xf numFmtId="165" fontId="8" fillId="3" borderId="36" xfId="2" applyNumberFormat="1" applyFont="1" applyFill="1" applyBorder="1" applyAlignment="1">
      <alignment horizontal="right" wrapText="1"/>
    </xf>
    <xf numFmtId="165" fontId="9" fillId="3" borderId="11" xfId="2" applyNumberFormat="1" applyFont="1" applyFill="1" applyBorder="1" applyAlignment="1">
      <alignment horizontal="right" wrapText="1"/>
    </xf>
    <xf numFmtId="165" fontId="9" fillId="3" borderId="19" xfId="2" applyNumberFormat="1" applyFont="1" applyFill="1" applyBorder="1" applyAlignment="1">
      <alignment horizontal="right" wrapText="1"/>
    </xf>
    <xf numFmtId="165" fontId="9" fillId="0" borderId="16" xfId="2" applyNumberFormat="1" applyFont="1" applyBorder="1" applyAlignment="1">
      <alignment horizontal="right" wrapText="1"/>
    </xf>
    <xf numFmtId="165" fontId="9" fillId="0" borderId="4" xfId="2" applyNumberFormat="1" applyFont="1" applyBorder="1" applyAlignment="1">
      <alignment horizontal="right" wrapText="1"/>
    </xf>
    <xf numFmtId="165" fontId="9" fillId="0" borderId="2" xfId="2" applyNumberFormat="1" applyFont="1" applyBorder="1" applyAlignment="1">
      <alignment horizontal="right" wrapText="1"/>
    </xf>
    <xf numFmtId="165" fontId="8" fillId="0" borderId="36" xfId="2" applyNumberFormat="1" applyFont="1" applyBorder="1" applyAlignment="1">
      <alignment horizontal="right" wrapText="1"/>
    </xf>
    <xf numFmtId="164" fontId="9" fillId="0" borderId="11" xfId="0" applyNumberFormat="1" applyFont="1" applyBorder="1" applyAlignment="1">
      <alignment horizontal="right" wrapText="1"/>
    </xf>
    <xf numFmtId="165" fontId="9" fillId="0" borderId="11" xfId="2" applyNumberFormat="1" applyFont="1" applyBorder="1" applyAlignment="1">
      <alignment horizontal="right" wrapText="1"/>
    </xf>
    <xf numFmtId="165" fontId="9" fillId="0" borderId="19" xfId="2" applyNumberFormat="1" applyFont="1" applyBorder="1" applyAlignment="1">
      <alignment horizontal="right" wrapText="1"/>
    </xf>
    <xf numFmtId="164" fontId="9" fillId="3" borderId="11" xfId="0" applyNumberFormat="1" applyFont="1" applyFill="1" applyBorder="1" applyAlignment="1">
      <alignment horizontal="right" wrapText="1"/>
    </xf>
    <xf numFmtId="164" fontId="9" fillId="3" borderId="1" xfId="0" applyNumberFormat="1" applyFont="1" applyFill="1" applyBorder="1" applyAlignment="1">
      <alignment horizontal="right" wrapText="1"/>
    </xf>
    <xf numFmtId="165" fontId="8" fillId="2" borderId="16" xfId="2" applyNumberFormat="1" applyFont="1" applyFill="1" applyBorder="1" applyAlignment="1">
      <alignment horizontal="right" wrapText="1"/>
    </xf>
    <xf numFmtId="165" fontId="8" fillId="2" borderId="4" xfId="2" applyNumberFormat="1" applyFont="1" applyFill="1" applyBorder="1" applyAlignment="1">
      <alignment horizontal="right" wrapText="1"/>
    </xf>
    <xf numFmtId="165" fontId="8" fillId="2" borderId="2" xfId="2" applyNumberFormat="1" applyFont="1" applyFill="1" applyBorder="1" applyAlignment="1">
      <alignment horizontal="right" wrapText="1"/>
    </xf>
    <xf numFmtId="165" fontId="8" fillId="2" borderId="36" xfId="2" applyNumberFormat="1" applyFont="1" applyFill="1" applyBorder="1" applyAlignment="1">
      <alignment horizontal="right" wrapText="1"/>
    </xf>
    <xf numFmtId="164" fontId="8" fillId="2" borderId="11" xfId="0" applyNumberFormat="1" applyFont="1" applyFill="1" applyBorder="1" applyAlignment="1">
      <alignment horizontal="right" wrapText="1"/>
    </xf>
    <xf numFmtId="165" fontId="8" fillId="2" borderId="19" xfId="2" applyNumberFormat="1" applyFont="1" applyFill="1" applyBorder="1" applyAlignment="1">
      <alignment horizontal="right" wrapText="1"/>
    </xf>
    <xf numFmtId="165" fontId="8" fillId="2" borderId="29" xfId="2" applyNumberFormat="1" applyFont="1" applyFill="1" applyBorder="1" applyAlignment="1">
      <alignment horizontal="right" wrapText="1"/>
    </xf>
    <xf numFmtId="165" fontId="8" fillId="2" borderId="7" xfId="2" applyNumberFormat="1" applyFont="1" applyFill="1" applyBorder="1" applyAlignment="1">
      <alignment horizontal="right" wrapText="1"/>
    </xf>
    <xf numFmtId="165" fontId="8" fillId="2" borderId="9" xfId="2" applyNumberFormat="1" applyFont="1" applyFill="1" applyBorder="1" applyAlignment="1">
      <alignment horizontal="right" wrapText="1"/>
    </xf>
    <xf numFmtId="164" fontId="8" fillId="2" borderId="38" xfId="0" applyNumberFormat="1" applyFont="1" applyFill="1" applyBorder="1" applyAlignment="1">
      <alignment horizontal="right" wrapText="1"/>
    </xf>
    <xf numFmtId="164" fontId="8" fillId="2" borderId="12" xfId="0" applyNumberFormat="1" applyFont="1" applyFill="1" applyBorder="1" applyAlignment="1">
      <alignment horizontal="right" wrapText="1"/>
    </xf>
    <xf numFmtId="165" fontId="9" fillId="3" borderId="41" xfId="2" applyNumberFormat="1" applyFont="1" applyFill="1" applyBorder="1" applyAlignment="1">
      <alignment horizontal="right" wrapText="1"/>
    </xf>
    <xf numFmtId="165" fontId="9" fillId="3" borderId="24" xfId="2" applyNumberFormat="1" applyFont="1" applyFill="1" applyBorder="1" applyAlignment="1">
      <alignment horizontal="right" wrapText="1"/>
    </xf>
    <xf numFmtId="164" fontId="9" fillId="3" borderId="24" xfId="0" applyNumberFormat="1" applyFont="1" applyFill="1" applyBorder="1" applyAlignment="1">
      <alignment horizontal="right" wrapText="1"/>
    </xf>
    <xf numFmtId="165" fontId="9" fillId="3" borderId="25" xfId="2" applyNumberFormat="1" applyFont="1" applyFill="1" applyBorder="1" applyAlignment="1">
      <alignment horizontal="right" wrapText="1"/>
    </xf>
    <xf numFmtId="165" fontId="8" fillId="3" borderId="43" xfId="2" applyNumberFormat="1" applyFont="1" applyFill="1" applyBorder="1" applyAlignment="1">
      <alignment horizontal="right" wrapText="1"/>
    </xf>
    <xf numFmtId="165" fontId="9" fillId="3" borderId="42" xfId="2" applyNumberFormat="1" applyFont="1" applyFill="1" applyBorder="1" applyAlignment="1">
      <alignment horizontal="right" wrapText="1"/>
    </xf>
    <xf numFmtId="164" fontId="0" fillId="3" borderId="39" xfId="0" applyNumberFormat="1" applyFont="1" applyFill="1" applyBorder="1" applyAlignment="1">
      <alignment horizontal="right" wrapText="1"/>
    </xf>
    <xf numFmtId="164" fontId="0" fillId="3" borderId="47" xfId="0" applyNumberFormat="1" applyFont="1" applyFill="1" applyBorder="1" applyAlignment="1">
      <alignment horizontal="right" wrapText="1"/>
    </xf>
    <xf numFmtId="164" fontId="0" fillId="3" borderId="48" xfId="0" applyNumberFormat="1" applyFont="1" applyFill="1" applyBorder="1" applyAlignment="1">
      <alignment horizontal="right" wrapText="1"/>
    </xf>
    <xf numFmtId="164" fontId="1" fillId="3" borderId="49" xfId="0" applyNumberFormat="1" applyFont="1" applyFill="1" applyBorder="1" applyAlignment="1">
      <alignment horizontal="right" wrapText="1"/>
    </xf>
    <xf numFmtId="164" fontId="0" fillId="3" borderId="40" xfId="0" applyNumberFormat="1" applyFont="1" applyFill="1" applyBorder="1" applyAlignment="1">
      <alignment horizontal="right"/>
    </xf>
    <xf numFmtId="0" fontId="1" fillId="3" borderId="50" xfId="0" applyFont="1" applyFill="1" applyBorder="1" applyAlignment="1">
      <alignment horizontal="center" vertical="top" wrapText="1"/>
    </xf>
    <xf numFmtId="0" fontId="1" fillId="3" borderId="35" xfId="0" applyFont="1" applyFill="1" applyBorder="1" applyAlignment="1">
      <alignment horizontal="center" vertical="top" wrapText="1"/>
    </xf>
    <xf numFmtId="0" fontId="9" fillId="3" borderId="36" xfId="0" applyFont="1" applyFill="1" applyBorder="1" applyAlignment="1">
      <alignment horizontal="center" vertical="top" wrapText="1"/>
    </xf>
    <xf numFmtId="0" fontId="9" fillId="3" borderId="49" xfId="0" applyFont="1" applyFill="1" applyBorder="1" applyAlignment="1">
      <alignment horizontal="center" vertical="top" wrapText="1"/>
    </xf>
    <xf numFmtId="165" fontId="9" fillId="3" borderId="39" xfId="2" applyNumberFormat="1" applyFont="1" applyFill="1" applyBorder="1" applyAlignment="1">
      <alignment horizontal="right" wrapText="1"/>
    </xf>
    <xf numFmtId="165" fontId="9" fillId="3" borderId="47" xfId="2" applyNumberFormat="1" applyFont="1" applyFill="1" applyBorder="1" applyAlignment="1">
      <alignment horizontal="right" wrapText="1"/>
    </xf>
    <xf numFmtId="164" fontId="9" fillId="3" borderId="47" xfId="0" applyNumberFormat="1" applyFont="1" applyFill="1" applyBorder="1" applyAlignment="1">
      <alignment horizontal="right" wrapText="1"/>
    </xf>
    <xf numFmtId="165" fontId="9" fillId="3" borderId="48" xfId="2" applyNumberFormat="1" applyFont="1" applyFill="1" applyBorder="1" applyAlignment="1">
      <alignment horizontal="right" wrapText="1"/>
    </xf>
    <xf numFmtId="165" fontId="8" fillId="3" borderId="49" xfId="2" applyNumberFormat="1" applyFont="1" applyFill="1" applyBorder="1" applyAlignment="1">
      <alignment horizontal="right" wrapText="1"/>
    </xf>
    <xf numFmtId="165" fontId="9" fillId="3" borderId="12" xfId="2" applyNumberFormat="1" applyFont="1" applyFill="1" applyBorder="1" applyAlignment="1">
      <alignment horizontal="right" wrapText="1"/>
    </xf>
    <xf numFmtId="165" fontId="9" fillId="3" borderId="40" xfId="2" applyNumberFormat="1" applyFont="1" applyFill="1" applyBorder="1" applyAlignment="1">
      <alignment horizontal="right" wrapText="1"/>
    </xf>
    <xf numFmtId="165" fontId="9" fillId="0" borderId="41" xfId="2" applyNumberFormat="1" applyFont="1" applyBorder="1" applyAlignment="1">
      <alignment horizontal="right" wrapText="1"/>
    </xf>
    <xf numFmtId="165" fontId="9" fillId="0" borderId="24" xfId="2" applyNumberFormat="1" applyFont="1" applyBorder="1" applyAlignment="1">
      <alignment horizontal="right" wrapText="1"/>
    </xf>
    <xf numFmtId="164" fontId="9" fillId="0" borderId="24" xfId="0" applyNumberFormat="1" applyFont="1" applyBorder="1" applyAlignment="1">
      <alignment horizontal="right" wrapText="1"/>
    </xf>
    <xf numFmtId="165" fontId="9" fillId="0" borderId="25" xfId="2" applyNumberFormat="1" applyFont="1" applyBorder="1" applyAlignment="1">
      <alignment horizontal="right" wrapText="1"/>
    </xf>
    <xf numFmtId="165" fontId="8" fillId="0" borderId="43" xfId="2" applyNumberFormat="1" applyFont="1" applyBorder="1" applyAlignment="1">
      <alignment horizontal="right" wrapText="1"/>
    </xf>
    <xf numFmtId="165" fontId="9" fillId="0" borderId="42" xfId="2" applyNumberFormat="1" applyFont="1" applyBorder="1" applyAlignment="1">
      <alignment horizontal="right" wrapText="1"/>
    </xf>
    <xf numFmtId="164" fontId="0" fillId="0" borderId="39" xfId="0" applyNumberFormat="1" applyFont="1" applyBorder="1" applyAlignment="1">
      <alignment horizontal="right" wrapText="1"/>
    </xf>
    <xf numFmtId="164" fontId="0" fillId="0" borderId="47" xfId="0" applyNumberFormat="1" applyFont="1" applyBorder="1" applyAlignment="1">
      <alignment horizontal="right" wrapText="1"/>
    </xf>
    <xf numFmtId="164" fontId="0" fillId="0" borderId="48" xfId="0" applyNumberFormat="1" applyFont="1" applyBorder="1" applyAlignment="1">
      <alignment horizontal="right" wrapText="1"/>
    </xf>
    <xf numFmtId="164" fontId="1" fillId="0" borderId="49" xfId="0" applyNumberFormat="1" applyFont="1" applyBorder="1" applyAlignment="1">
      <alignment horizontal="right" wrapText="1"/>
    </xf>
    <xf numFmtId="164" fontId="0" fillId="0" borderId="40" xfId="0" applyNumberFormat="1" applyFont="1" applyBorder="1" applyAlignment="1">
      <alignment horizontal="right"/>
    </xf>
    <xf numFmtId="0" fontId="1" fillId="0" borderId="50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9" fillId="0" borderId="49" xfId="0" applyFont="1" applyBorder="1" applyAlignment="1">
      <alignment horizontal="center" vertical="top" wrapText="1"/>
    </xf>
    <xf numFmtId="165" fontId="9" fillId="0" borderId="39" xfId="2" applyNumberFormat="1" applyFont="1" applyBorder="1" applyAlignment="1">
      <alignment horizontal="right" wrapText="1"/>
    </xf>
    <xf numFmtId="165" fontId="9" fillId="0" borderId="47" xfId="2" applyNumberFormat="1" applyFont="1" applyBorder="1" applyAlignment="1">
      <alignment horizontal="right" wrapText="1"/>
    </xf>
    <xf numFmtId="164" fontId="9" fillId="0" borderId="47" xfId="0" applyNumberFormat="1" applyFont="1" applyBorder="1" applyAlignment="1">
      <alignment horizontal="right" wrapText="1"/>
    </xf>
    <xf numFmtId="165" fontId="9" fillId="0" borderId="48" xfId="2" applyNumberFormat="1" applyFont="1" applyBorder="1" applyAlignment="1">
      <alignment horizontal="right" wrapText="1"/>
    </xf>
    <xf numFmtId="165" fontId="8" fillId="0" borderId="49" xfId="2" applyNumberFormat="1" applyFont="1" applyBorder="1" applyAlignment="1">
      <alignment horizontal="right" wrapText="1"/>
    </xf>
    <xf numFmtId="165" fontId="9" fillId="0" borderId="12" xfId="2" applyNumberFormat="1" applyFont="1" applyBorder="1" applyAlignment="1">
      <alignment horizontal="right" wrapText="1"/>
    </xf>
    <xf numFmtId="165" fontId="9" fillId="0" borderId="40" xfId="2" applyNumberFormat="1" applyFont="1" applyBorder="1" applyAlignment="1">
      <alignment horizontal="right" wrapText="1"/>
    </xf>
    <xf numFmtId="0" fontId="1" fillId="3" borderId="44" xfId="0" applyFont="1" applyFill="1" applyBorder="1" applyAlignment="1">
      <alignment horizontal="center" vertical="top" wrapText="1"/>
    </xf>
    <xf numFmtId="0" fontId="1" fillId="3" borderId="46" xfId="0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9" fillId="3" borderId="43" xfId="0" applyFont="1" applyFill="1" applyBorder="1" applyAlignment="1">
      <alignment horizontal="center" vertical="top" wrapText="1"/>
    </xf>
    <xf numFmtId="0" fontId="1" fillId="3" borderId="49" xfId="0" applyFont="1" applyFill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164" fontId="0" fillId="3" borderId="47" xfId="0" applyNumberFormat="1" applyFont="1" applyFill="1" applyBorder="1" applyAlignment="1">
      <alignment horizontal="right"/>
    </xf>
    <xf numFmtId="164" fontId="9" fillId="3" borderId="7" xfId="0" applyNumberFormat="1" applyFont="1" applyFill="1" applyBorder="1" applyAlignment="1">
      <alignment horizontal="right" wrapText="1"/>
    </xf>
    <xf numFmtId="164" fontId="0" fillId="0" borderId="47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right" wrapText="1"/>
    </xf>
    <xf numFmtId="164" fontId="0" fillId="0" borderId="41" xfId="0" applyNumberFormat="1" applyFont="1" applyBorder="1" applyAlignment="1">
      <alignment horizontal="right" wrapText="1"/>
    </xf>
    <xf numFmtId="164" fontId="0" fillId="0" borderId="25" xfId="0" applyNumberFormat="1" applyFont="1" applyBorder="1" applyAlignment="1">
      <alignment horizontal="right" wrapText="1"/>
    </xf>
    <xf numFmtId="164" fontId="0" fillId="0" borderId="42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 vertical="top" wrapText="1"/>
    </xf>
    <xf numFmtId="165" fontId="8" fillId="2" borderId="23" xfId="2" applyNumberFormat="1" applyFont="1" applyFill="1" applyBorder="1" applyAlignment="1">
      <alignment horizontal="right" wrapText="1"/>
    </xf>
    <xf numFmtId="165" fontId="8" fillId="2" borderId="3" xfId="2" applyNumberFormat="1" applyFont="1" applyFill="1" applyBorder="1" applyAlignment="1">
      <alignment horizontal="right" wrapText="1"/>
    </xf>
    <xf numFmtId="165" fontId="8" fillId="2" borderId="27" xfId="2" applyNumberFormat="1" applyFont="1" applyFill="1" applyBorder="1" applyAlignment="1">
      <alignment horizontal="right" wrapText="1"/>
    </xf>
    <xf numFmtId="164" fontId="8" fillId="2" borderId="37" xfId="0" applyNumberFormat="1" applyFont="1" applyFill="1" applyBorder="1" applyAlignment="1">
      <alignment horizontal="right" wrapText="1"/>
    </xf>
    <xf numFmtId="0" fontId="1" fillId="2" borderId="51" xfId="0" applyFont="1" applyFill="1" applyBorder="1" applyAlignment="1">
      <alignment horizontal="center" vertical="top" wrapText="1"/>
    </xf>
    <xf numFmtId="0" fontId="1" fillId="2" borderId="45" xfId="0" applyFont="1" applyFill="1" applyBorder="1" applyAlignment="1">
      <alignment horizontal="center" vertical="top" wrapText="1"/>
    </xf>
    <xf numFmtId="0" fontId="1" fillId="2" borderId="46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9" fillId="2" borderId="36" xfId="0" applyFont="1" applyFill="1" applyBorder="1" applyAlignment="1">
      <alignment horizontal="center" vertical="top" wrapText="1"/>
    </xf>
    <xf numFmtId="0" fontId="9" fillId="2" borderId="38" xfId="0" applyFont="1" applyFill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2" borderId="44" xfId="0" applyFont="1" applyFill="1" applyBorder="1" applyAlignment="1">
      <alignment horizontal="center" vertical="top" wrapText="1"/>
    </xf>
    <xf numFmtId="0" fontId="1" fillId="2" borderId="50" xfId="0" applyFont="1" applyFill="1" applyBorder="1" applyAlignment="1">
      <alignment horizontal="center" vertical="top" wrapText="1"/>
    </xf>
    <xf numFmtId="0" fontId="9" fillId="2" borderId="37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35.7109375" style="4" customWidth="1"/>
    <col min="2" max="2" width="15.7109375" style="4" customWidth="1"/>
    <col min="3" max="4" width="15.7109375" style="61" customWidth="1"/>
    <col min="5" max="5" width="15.7109375" style="4" customWidth="1"/>
    <col min="6" max="7" width="15.7109375" style="61" customWidth="1"/>
    <col min="8" max="9" width="15.7109375" style="4" customWidth="1"/>
    <col min="10" max="11" width="15.7109375" style="61" customWidth="1"/>
    <col min="12" max="12" width="15.7109375" style="4" customWidth="1"/>
    <col min="13" max="14" width="15.7109375" style="61" customWidth="1"/>
    <col min="15" max="16" width="15.7109375" style="4" customWidth="1"/>
    <col min="17" max="18" width="15.7109375" style="61" customWidth="1"/>
    <col min="19" max="19" width="15.7109375" style="4" customWidth="1"/>
    <col min="20" max="21" width="15.7109375" style="61" customWidth="1"/>
    <col min="22" max="23" width="15.7109375" style="4" customWidth="1"/>
    <col min="24" max="25" width="15.7109375" style="61" customWidth="1"/>
    <col min="26" max="26" width="15.7109375" style="4" customWidth="1"/>
    <col min="27" max="28" width="15.7109375" style="61" customWidth="1"/>
    <col min="29" max="30" width="15.7109375" style="4" customWidth="1"/>
    <col min="31" max="32" width="15.7109375" style="61" customWidth="1"/>
    <col min="33" max="33" width="15.7109375" style="4" customWidth="1"/>
    <col min="34" max="35" width="15.7109375" style="61" customWidth="1"/>
    <col min="36" max="37" width="15.7109375" style="4" customWidth="1"/>
    <col min="38" max="39" width="15.7109375" style="61" customWidth="1"/>
    <col min="40" max="40" width="15.7109375" style="4" customWidth="1"/>
    <col min="41" max="42" width="15.7109375" style="61" customWidth="1"/>
    <col min="43" max="44" width="15.7109375" style="4" customWidth="1"/>
    <col min="45" max="46" width="15.7109375" style="61" customWidth="1"/>
    <col min="47" max="47" width="15.7109375" style="4" customWidth="1"/>
    <col min="48" max="49" width="15.7109375" style="61" customWidth="1"/>
    <col min="50" max="51" width="15.7109375" style="4" customWidth="1"/>
    <col min="52" max="53" width="15.7109375" style="61" customWidth="1"/>
    <col min="54" max="54" width="15.7109375" style="4" customWidth="1"/>
    <col min="55" max="56" width="15.7109375" style="61" customWidth="1"/>
    <col min="57" max="58" width="15.7109375" style="4" customWidth="1"/>
    <col min="59" max="60" width="15.7109375" style="61" customWidth="1"/>
    <col min="61" max="61" width="15.7109375" style="4" customWidth="1"/>
    <col min="62" max="63" width="15.7109375" style="61" customWidth="1"/>
    <col min="64" max="65" width="15.7109375" style="4" customWidth="1"/>
    <col min="66" max="67" width="15.7109375" style="61" customWidth="1"/>
    <col min="68" max="68" width="15.7109375" style="4" customWidth="1"/>
    <col min="69" max="70" width="15.7109375" style="61" customWidth="1"/>
    <col min="71" max="72" width="15.7109375" style="4" customWidth="1"/>
    <col min="73" max="74" width="15.7109375" style="61" customWidth="1"/>
    <col min="75" max="75" width="15.7109375" style="4" customWidth="1"/>
    <col min="76" max="77" width="15.7109375" style="61" customWidth="1"/>
    <col min="78" max="79" width="22.7109375" style="4" customWidth="1"/>
    <col min="80" max="90" width="6.28515625" style="4" customWidth="1"/>
    <col min="91" max="16384" width="9.140625" style="4"/>
  </cols>
  <sheetData>
    <row r="1" spans="1:87" x14ac:dyDescent="0.25">
      <c r="A1" s="7" t="s">
        <v>30</v>
      </c>
      <c r="B1" s="8"/>
      <c r="C1" s="57"/>
      <c r="D1" s="57"/>
      <c r="E1" s="8"/>
      <c r="F1" s="57"/>
      <c r="G1" s="57"/>
      <c r="H1" s="8"/>
      <c r="I1" s="8"/>
      <c r="J1" s="57"/>
      <c r="K1" s="57"/>
      <c r="L1" s="8"/>
      <c r="M1" s="57"/>
      <c r="N1" s="57"/>
      <c r="O1" s="8"/>
      <c r="P1" s="8"/>
      <c r="Q1" s="57"/>
      <c r="R1" s="57"/>
      <c r="S1" s="8"/>
      <c r="T1" s="57"/>
      <c r="U1" s="57"/>
      <c r="V1" s="8"/>
      <c r="W1" s="8"/>
      <c r="X1" s="57"/>
      <c r="Y1" s="57"/>
      <c r="Z1" s="8"/>
      <c r="AA1" s="57"/>
      <c r="AB1" s="57"/>
      <c r="AC1" s="8"/>
      <c r="AD1" s="8"/>
      <c r="AE1" s="57"/>
      <c r="AF1" s="57"/>
      <c r="AG1" s="8"/>
      <c r="AH1" s="57"/>
      <c r="AI1" s="57"/>
      <c r="AJ1" s="8"/>
      <c r="AK1" s="8"/>
      <c r="AL1" s="57"/>
      <c r="AM1" s="57"/>
      <c r="AN1" s="8"/>
      <c r="AO1" s="57"/>
      <c r="AP1" s="57"/>
      <c r="AQ1" s="8"/>
      <c r="AR1" s="8"/>
      <c r="AS1" s="57"/>
      <c r="AT1" s="57"/>
      <c r="AU1" s="8"/>
      <c r="AV1" s="57"/>
      <c r="AW1" s="57"/>
      <c r="AX1" s="8"/>
      <c r="AY1" s="8"/>
      <c r="AZ1" s="57"/>
      <c r="BA1" s="57"/>
      <c r="BB1" s="8"/>
      <c r="BC1" s="57"/>
      <c r="BD1" s="57"/>
      <c r="BE1" s="8"/>
      <c r="BF1" s="8"/>
      <c r="BG1" s="57"/>
      <c r="BH1" s="57"/>
      <c r="BI1" s="8"/>
      <c r="BJ1" s="57"/>
      <c r="BK1" s="57"/>
      <c r="BL1" s="8"/>
      <c r="BM1" s="8"/>
      <c r="BN1" s="57"/>
      <c r="BO1" s="57"/>
      <c r="BP1" s="8"/>
      <c r="BQ1" s="57"/>
      <c r="BR1" s="57"/>
      <c r="BS1" s="8"/>
      <c r="BT1" s="8"/>
      <c r="BU1" s="57"/>
      <c r="BV1" s="57"/>
      <c r="BW1" s="8"/>
      <c r="BX1" s="57"/>
      <c r="BY1" s="57"/>
      <c r="BZ1" s="38"/>
      <c r="CA1" s="38"/>
    </row>
    <row r="2" spans="1:87" ht="15" customHeight="1" x14ac:dyDescent="0.25">
      <c r="A2" s="56" t="s">
        <v>29</v>
      </c>
      <c r="B2" s="54"/>
      <c r="C2" s="58"/>
      <c r="D2" s="58"/>
      <c r="E2" s="54"/>
      <c r="F2" s="58"/>
      <c r="G2" s="58"/>
      <c r="H2" s="54"/>
      <c r="I2" s="54"/>
      <c r="J2" s="58"/>
      <c r="K2" s="58"/>
      <c r="L2" s="54"/>
      <c r="M2" s="58"/>
      <c r="N2" s="58"/>
      <c r="O2" s="54"/>
      <c r="P2" s="54"/>
      <c r="Q2" s="58"/>
      <c r="R2" s="58"/>
      <c r="S2" s="54"/>
      <c r="T2" s="58"/>
      <c r="U2" s="58"/>
      <c r="V2" s="54"/>
      <c r="W2" s="54"/>
      <c r="X2" s="58"/>
      <c r="Y2" s="58"/>
      <c r="Z2" s="54"/>
      <c r="AA2" s="58"/>
      <c r="AB2" s="58"/>
      <c r="AC2" s="54"/>
      <c r="AD2" s="54"/>
      <c r="AE2" s="58"/>
      <c r="AF2" s="58"/>
      <c r="AG2" s="54"/>
      <c r="AH2" s="58"/>
      <c r="AI2" s="58"/>
      <c r="AJ2" s="54"/>
      <c r="AK2" s="54"/>
      <c r="AL2" s="58"/>
      <c r="AM2" s="58"/>
      <c r="AN2" s="54"/>
      <c r="AO2" s="58"/>
      <c r="AP2" s="58"/>
      <c r="AQ2" s="54"/>
      <c r="AR2" s="54"/>
      <c r="AS2" s="58"/>
      <c r="AT2" s="58"/>
      <c r="AU2" s="54"/>
      <c r="AV2" s="58"/>
      <c r="AW2" s="58"/>
      <c r="AX2" s="54"/>
      <c r="AY2" s="54"/>
      <c r="AZ2" s="58"/>
      <c r="BA2" s="58"/>
      <c r="BB2" s="54"/>
      <c r="BC2" s="58"/>
      <c r="BD2" s="58"/>
      <c r="BE2" s="54"/>
      <c r="BF2" s="54"/>
      <c r="BG2" s="58"/>
      <c r="BH2" s="58"/>
      <c r="BI2" s="54"/>
      <c r="BJ2" s="58"/>
      <c r="BK2" s="58"/>
      <c r="BL2" s="54"/>
      <c r="BM2" s="54"/>
      <c r="BN2" s="58"/>
      <c r="BO2" s="58"/>
      <c r="BP2" s="54"/>
      <c r="BQ2" s="58"/>
      <c r="BR2" s="58"/>
      <c r="BS2" s="54"/>
      <c r="BT2" s="13"/>
      <c r="BU2" s="62"/>
      <c r="BV2" s="62"/>
      <c r="BW2" s="13"/>
      <c r="BX2" s="62"/>
      <c r="BY2" s="62"/>
      <c r="BZ2" s="13"/>
      <c r="CA2" s="13"/>
    </row>
    <row r="3" spans="1:87" ht="15.75" thickBot="1" x14ac:dyDescent="0.3">
      <c r="A3" s="55" t="s">
        <v>31</v>
      </c>
      <c r="B3" s="12"/>
      <c r="C3" s="59"/>
      <c r="D3" s="59"/>
      <c r="E3" s="12"/>
      <c r="F3" s="59"/>
      <c r="G3" s="59"/>
      <c r="H3" s="12"/>
      <c r="I3" s="12"/>
      <c r="J3" s="59"/>
      <c r="K3" s="59"/>
      <c r="L3" s="12"/>
      <c r="M3" s="59"/>
      <c r="N3" s="59"/>
      <c r="O3" s="12"/>
      <c r="P3" s="12"/>
      <c r="Q3" s="59"/>
      <c r="R3" s="59"/>
      <c r="S3" s="12"/>
      <c r="T3" s="59"/>
      <c r="U3" s="59"/>
      <c r="V3" s="12"/>
      <c r="W3" s="12"/>
      <c r="X3" s="59"/>
      <c r="Y3" s="59"/>
      <c r="Z3" s="12"/>
      <c r="AA3" s="59"/>
      <c r="AB3" s="59"/>
      <c r="AC3" s="12"/>
      <c r="AD3" s="12"/>
      <c r="AE3" s="59"/>
      <c r="AF3" s="59"/>
      <c r="AG3" s="12"/>
      <c r="AH3" s="59"/>
      <c r="AI3" s="59"/>
      <c r="AJ3" s="12"/>
      <c r="AK3" s="12"/>
      <c r="AL3" s="59"/>
      <c r="AM3" s="59"/>
      <c r="AN3" s="12"/>
      <c r="AO3" s="59"/>
      <c r="AP3" s="59"/>
      <c r="AQ3" s="12"/>
      <c r="AR3" s="12"/>
      <c r="AS3" s="59"/>
      <c r="AT3" s="59"/>
      <c r="AU3" s="12"/>
      <c r="AV3" s="59"/>
      <c r="AW3" s="59"/>
      <c r="AX3" s="12"/>
      <c r="AY3" s="12"/>
      <c r="AZ3" s="59"/>
      <c r="BA3" s="59"/>
      <c r="BB3" s="12"/>
      <c r="BC3" s="59"/>
      <c r="BD3" s="59"/>
      <c r="BE3" s="12"/>
      <c r="BF3" s="12"/>
      <c r="BG3" s="59"/>
      <c r="BH3" s="59"/>
      <c r="BI3" s="12"/>
      <c r="BJ3" s="59"/>
      <c r="BK3" s="59"/>
      <c r="BL3" s="12"/>
      <c r="BM3" s="12"/>
      <c r="BN3" s="59"/>
      <c r="BO3" s="59"/>
      <c r="BP3" s="12"/>
      <c r="BQ3" s="59"/>
      <c r="BR3" s="59"/>
      <c r="BS3" s="12"/>
      <c r="BT3" s="39"/>
      <c r="BU3" s="63"/>
      <c r="BV3" s="63"/>
      <c r="BW3" s="39"/>
      <c r="BX3" s="63"/>
      <c r="BY3" s="63"/>
      <c r="BZ3" s="39"/>
      <c r="CA3" s="39"/>
    </row>
    <row r="4" spans="1:87" ht="34.5" customHeight="1" thickBot="1" x14ac:dyDescent="0.3">
      <c r="A4" s="14" t="s">
        <v>9</v>
      </c>
      <c r="B4" s="135" t="s">
        <v>19</v>
      </c>
      <c r="C4" s="102"/>
      <c r="D4" s="102"/>
      <c r="E4" s="102"/>
      <c r="F4" s="102"/>
      <c r="G4" s="102"/>
      <c r="H4" s="136"/>
      <c r="I4" s="137" t="s">
        <v>20</v>
      </c>
      <c r="J4" s="124"/>
      <c r="K4" s="124"/>
      <c r="L4" s="124"/>
      <c r="M4" s="124"/>
      <c r="N4" s="124"/>
      <c r="O4" s="138"/>
      <c r="P4" s="135" t="s">
        <v>21</v>
      </c>
      <c r="Q4" s="102"/>
      <c r="R4" s="102"/>
      <c r="S4" s="102"/>
      <c r="T4" s="102"/>
      <c r="U4" s="102"/>
      <c r="V4" s="136"/>
      <c r="W4" s="137" t="s">
        <v>22</v>
      </c>
      <c r="X4" s="124"/>
      <c r="Y4" s="124"/>
      <c r="Z4" s="124"/>
      <c r="AA4" s="124"/>
      <c r="AB4" s="124"/>
      <c r="AC4" s="138"/>
      <c r="AD4" s="135" t="s">
        <v>23</v>
      </c>
      <c r="AE4" s="102"/>
      <c r="AF4" s="102"/>
      <c r="AG4" s="102"/>
      <c r="AH4" s="102"/>
      <c r="AI4" s="102"/>
      <c r="AJ4" s="136"/>
      <c r="AK4" s="137" t="s">
        <v>24</v>
      </c>
      <c r="AL4" s="124"/>
      <c r="AM4" s="124"/>
      <c r="AN4" s="124"/>
      <c r="AO4" s="124"/>
      <c r="AP4" s="124"/>
      <c r="AQ4" s="138"/>
      <c r="AR4" s="135" t="s">
        <v>25</v>
      </c>
      <c r="AS4" s="102"/>
      <c r="AT4" s="102"/>
      <c r="AU4" s="102"/>
      <c r="AV4" s="102"/>
      <c r="AW4" s="102"/>
      <c r="AX4" s="136"/>
      <c r="AY4" s="137" t="s">
        <v>26</v>
      </c>
      <c r="AZ4" s="124"/>
      <c r="BA4" s="124"/>
      <c r="BB4" s="124"/>
      <c r="BC4" s="124"/>
      <c r="BD4" s="124"/>
      <c r="BE4" s="138"/>
      <c r="BF4" s="135" t="s">
        <v>27</v>
      </c>
      <c r="BG4" s="102"/>
      <c r="BH4" s="102"/>
      <c r="BI4" s="102"/>
      <c r="BJ4" s="102"/>
      <c r="BK4" s="102"/>
      <c r="BL4" s="136"/>
      <c r="BM4" s="124" t="s">
        <v>28</v>
      </c>
      <c r="BN4" s="124"/>
      <c r="BO4" s="124"/>
      <c r="BP4" s="124"/>
      <c r="BQ4" s="150"/>
      <c r="BR4" s="150"/>
      <c r="BS4" s="161"/>
      <c r="BT4" s="162" t="s">
        <v>44</v>
      </c>
      <c r="BU4" s="163"/>
      <c r="BV4" s="155"/>
      <c r="BW4" s="155"/>
      <c r="BX4" s="156"/>
      <c r="BY4" s="157"/>
      <c r="BZ4" s="40"/>
      <c r="CA4" s="40"/>
    </row>
    <row r="5" spans="1:87" ht="90.75" thickBot="1" x14ac:dyDescent="0.3">
      <c r="A5" s="15"/>
      <c r="B5" s="103" t="s">
        <v>33</v>
      </c>
      <c r="C5" s="104" t="s">
        <v>37</v>
      </c>
      <c r="D5" s="139" t="s">
        <v>38</v>
      </c>
      <c r="E5" s="103" t="s">
        <v>36</v>
      </c>
      <c r="F5" s="104" t="s">
        <v>39</v>
      </c>
      <c r="G5" s="105" t="s">
        <v>40</v>
      </c>
      <c r="H5" s="140" t="s">
        <v>35</v>
      </c>
      <c r="I5" s="125" t="s">
        <v>33</v>
      </c>
      <c r="J5" s="126" t="s">
        <v>37</v>
      </c>
      <c r="K5" s="141" t="s">
        <v>38</v>
      </c>
      <c r="L5" s="125" t="s">
        <v>36</v>
      </c>
      <c r="M5" s="126" t="s">
        <v>39</v>
      </c>
      <c r="N5" s="127" t="s">
        <v>40</v>
      </c>
      <c r="O5" s="142" t="s">
        <v>35</v>
      </c>
      <c r="P5" s="103" t="s">
        <v>33</v>
      </c>
      <c r="Q5" s="104" t="s">
        <v>37</v>
      </c>
      <c r="R5" s="139" t="s">
        <v>38</v>
      </c>
      <c r="S5" s="103" t="s">
        <v>36</v>
      </c>
      <c r="T5" s="104" t="s">
        <v>39</v>
      </c>
      <c r="U5" s="105" t="s">
        <v>40</v>
      </c>
      <c r="V5" s="140" t="s">
        <v>35</v>
      </c>
      <c r="W5" s="125" t="s">
        <v>33</v>
      </c>
      <c r="X5" s="126" t="s">
        <v>37</v>
      </c>
      <c r="Y5" s="141" t="s">
        <v>38</v>
      </c>
      <c r="Z5" s="125" t="s">
        <v>36</v>
      </c>
      <c r="AA5" s="126" t="s">
        <v>39</v>
      </c>
      <c r="AB5" s="127" t="s">
        <v>40</v>
      </c>
      <c r="AC5" s="142" t="s">
        <v>35</v>
      </c>
      <c r="AD5" s="103" t="s">
        <v>33</v>
      </c>
      <c r="AE5" s="104" t="s">
        <v>37</v>
      </c>
      <c r="AF5" s="139" t="s">
        <v>38</v>
      </c>
      <c r="AG5" s="103" t="s">
        <v>36</v>
      </c>
      <c r="AH5" s="104" t="s">
        <v>39</v>
      </c>
      <c r="AI5" s="105" t="s">
        <v>40</v>
      </c>
      <c r="AJ5" s="140" t="s">
        <v>35</v>
      </c>
      <c r="AK5" s="125" t="s">
        <v>33</v>
      </c>
      <c r="AL5" s="126" t="s">
        <v>37</v>
      </c>
      <c r="AM5" s="141" t="s">
        <v>38</v>
      </c>
      <c r="AN5" s="125" t="s">
        <v>36</v>
      </c>
      <c r="AO5" s="126" t="s">
        <v>39</v>
      </c>
      <c r="AP5" s="127" t="s">
        <v>40</v>
      </c>
      <c r="AQ5" s="142" t="s">
        <v>35</v>
      </c>
      <c r="AR5" s="103" t="s">
        <v>33</v>
      </c>
      <c r="AS5" s="104" t="s">
        <v>37</v>
      </c>
      <c r="AT5" s="139" t="s">
        <v>38</v>
      </c>
      <c r="AU5" s="103" t="s">
        <v>36</v>
      </c>
      <c r="AV5" s="104" t="s">
        <v>39</v>
      </c>
      <c r="AW5" s="105" t="s">
        <v>40</v>
      </c>
      <c r="AX5" s="140" t="s">
        <v>35</v>
      </c>
      <c r="AY5" s="125" t="s">
        <v>33</v>
      </c>
      <c r="AZ5" s="126" t="s">
        <v>37</v>
      </c>
      <c r="BA5" s="141" t="s">
        <v>38</v>
      </c>
      <c r="BB5" s="125" t="s">
        <v>36</v>
      </c>
      <c r="BC5" s="126" t="s">
        <v>39</v>
      </c>
      <c r="BD5" s="127" t="s">
        <v>40</v>
      </c>
      <c r="BE5" s="142" t="s">
        <v>35</v>
      </c>
      <c r="BF5" s="103" t="s">
        <v>33</v>
      </c>
      <c r="BG5" s="104" t="s">
        <v>37</v>
      </c>
      <c r="BH5" s="139" t="s">
        <v>38</v>
      </c>
      <c r="BI5" s="103" t="s">
        <v>36</v>
      </c>
      <c r="BJ5" s="104" t="s">
        <v>39</v>
      </c>
      <c r="BK5" s="105" t="s">
        <v>40</v>
      </c>
      <c r="BL5" s="140" t="s">
        <v>35</v>
      </c>
      <c r="BM5" s="125" t="s">
        <v>33</v>
      </c>
      <c r="BN5" s="126" t="s">
        <v>37</v>
      </c>
      <c r="BO5" s="141" t="s">
        <v>38</v>
      </c>
      <c r="BP5" s="125" t="s">
        <v>36</v>
      </c>
      <c r="BQ5" s="126" t="s">
        <v>39</v>
      </c>
      <c r="BR5" s="127" t="s">
        <v>40</v>
      </c>
      <c r="BS5" s="142" t="s">
        <v>35</v>
      </c>
      <c r="BT5" s="158" t="s">
        <v>33</v>
      </c>
      <c r="BU5" s="159" t="s">
        <v>37</v>
      </c>
      <c r="BV5" s="164" t="s">
        <v>41</v>
      </c>
      <c r="BW5" s="158" t="s">
        <v>34</v>
      </c>
      <c r="BX5" s="159" t="s">
        <v>39</v>
      </c>
      <c r="BY5" s="160" t="s">
        <v>42</v>
      </c>
      <c r="BZ5" s="40"/>
      <c r="CA5" s="40"/>
    </row>
    <row r="6" spans="1:87" ht="30" x14ac:dyDescent="0.25">
      <c r="A6" s="11" t="s">
        <v>10</v>
      </c>
      <c r="B6" s="47">
        <v>183.9</v>
      </c>
      <c r="C6" s="64">
        <f>B6/B$15</f>
        <v>0.72659028052153307</v>
      </c>
      <c r="D6" s="91">
        <f>B6/$BT6</f>
        <v>0.26893042028604019</v>
      </c>
      <c r="E6" s="47">
        <v>8.6999999999999993</v>
      </c>
      <c r="F6" s="64">
        <f>E6/E$15</f>
        <v>0.43069306930693069</v>
      </c>
      <c r="G6" s="106">
        <f>E6/$BW6</f>
        <v>0.22562240663900412</v>
      </c>
      <c r="H6" s="97">
        <v>4.5999999999999996</v>
      </c>
      <c r="I6" s="22">
        <v>50.3</v>
      </c>
      <c r="J6" s="71">
        <f>I6/I$15</f>
        <v>0.23179723502304145</v>
      </c>
      <c r="K6" s="113">
        <f>I6/$BT6</f>
        <v>7.3557368898248071E-2</v>
      </c>
      <c r="L6" s="22">
        <v>5.3</v>
      </c>
      <c r="M6" s="71">
        <f>L6/L$15</f>
        <v>9.6539162112932606E-2</v>
      </c>
      <c r="N6" s="128">
        <f>L6/$BW6</f>
        <v>0.13744813278008297</v>
      </c>
      <c r="O6" s="119">
        <v>8.9</v>
      </c>
      <c r="P6" s="47">
        <v>34.1</v>
      </c>
      <c r="Q6" s="64">
        <f>P6/P$15</f>
        <v>0.26682316118935839</v>
      </c>
      <c r="R6" s="91">
        <f>P6/$BT6</f>
        <v>4.986692404433915E-2</v>
      </c>
      <c r="S6" s="47">
        <v>1.9</v>
      </c>
      <c r="T6" s="64">
        <f>S6/S$15</f>
        <v>0.10382513661202185</v>
      </c>
      <c r="U6" s="106">
        <f>S6/$BW6</f>
        <v>4.9273858921161817E-2</v>
      </c>
      <c r="V6" s="97">
        <v>10.8</v>
      </c>
      <c r="W6" s="22">
        <v>31.9</v>
      </c>
      <c r="X6" s="71">
        <f>W6/W$15</f>
        <v>0.37049941927990709</v>
      </c>
      <c r="Y6" s="113">
        <f>W6/$BT6</f>
        <v>4.664970313825275E-2</v>
      </c>
      <c r="Z6" s="22">
        <v>0.9</v>
      </c>
      <c r="AA6" s="71">
        <f>Z6/Z$15</f>
        <v>6.7164179104477612E-2</v>
      </c>
      <c r="AB6" s="128">
        <f>Z6/$BW6</f>
        <v>2.3340248962655602E-2</v>
      </c>
      <c r="AC6" s="119">
        <v>11.2</v>
      </c>
      <c r="AD6" s="47">
        <v>33.1</v>
      </c>
      <c r="AE6" s="64">
        <f>AD6/AD$15</f>
        <v>0.17088280846670109</v>
      </c>
      <c r="AF6" s="91">
        <f>AD6/$BT6</f>
        <v>4.8404550905208975E-2</v>
      </c>
      <c r="AG6" s="47">
        <v>4.9000000000000004</v>
      </c>
      <c r="AH6" s="64">
        <f>AG6/AG$15</f>
        <v>0.10315789473684212</v>
      </c>
      <c r="AI6" s="106">
        <f>AG6/$BW6</f>
        <v>0.12707468879668049</v>
      </c>
      <c r="AJ6" s="97">
        <v>11</v>
      </c>
      <c r="AK6" s="22">
        <v>21.6</v>
      </c>
      <c r="AL6" s="71">
        <f>AK6/AK$15</f>
        <v>0.1005586592178771</v>
      </c>
      <c r="AM6" s="113">
        <f>AK6/$BT6</f>
        <v>3.1587259805211897E-2</v>
      </c>
      <c r="AN6" s="22">
        <v>0.5</v>
      </c>
      <c r="AO6" s="71">
        <f>AN6/AN$15</f>
        <v>1.1210762331838564E-2</v>
      </c>
      <c r="AP6" s="128">
        <f>AN6/$BW6</f>
        <v>1.2966804979253111E-2</v>
      </c>
      <c r="AQ6" s="119">
        <v>13.6</v>
      </c>
      <c r="AR6" s="47">
        <v>28.3</v>
      </c>
      <c r="AS6" s="64">
        <f>AR6/AR$15</f>
        <v>0.1919945725915875</v>
      </c>
      <c r="AT6" s="91">
        <f>AR6/$BT6</f>
        <v>4.1385159837384104E-2</v>
      </c>
      <c r="AU6" s="47">
        <v>1.02</v>
      </c>
      <c r="AV6" s="64">
        <f>AU6/AU$15</f>
        <v>3.1192660550458714E-2</v>
      </c>
      <c r="AW6" s="106">
        <f>AU6/$BW6</f>
        <v>2.6452282157676348E-2</v>
      </c>
      <c r="AX6" s="97">
        <v>11.9</v>
      </c>
      <c r="AY6" s="22">
        <v>23.1</v>
      </c>
      <c r="AZ6" s="71">
        <f>AY6/AY$15</f>
        <v>0.16131284916201119</v>
      </c>
      <c r="BA6" s="113">
        <f>AY6/$BT6</f>
        <v>3.378081951390717E-2</v>
      </c>
      <c r="BB6" s="22">
        <v>2.9</v>
      </c>
      <c r="BC6" s="71">
        <f>BB6/BB$15</f>
        <v>7.7540106951871662E-2</v>
      </c>
      <c r="BD6" s="128">
        <f>BB6/$BW6</f>
        <v>7.5207468879668046E-2</v>
      </c>
      <c r="BE6" s="119">
        <v>13.1</v>
      </c>
      <c r="BF6" s="47">
        <v>78.7</v>
      </c>
      <c r="BG6" s="64">
        <f>BF6/BF$15</f>
        <v>0.32346896835182903</v>
      </c>
      <c r="BH6" s="91">
        <f>BF6/$BT6</f>
        <v>0.1150887660495452</v>
      </c>
      <c r="BI6" s="47">
        <v>3.9</v>
      </c>
      <c r="BJ6" s="64">
        <f>BI6/BI$15</f>
        <v>7.5728155339805828E-2</v>
      </c>
      <c r="BK6" s="106">
        <f>BI6/$BW6</f>
        <v>0.10114107883817426</v>
      </c>
      <c r="BL6" s="97">
        <v>7.1</v>
      </c>
      <c r="BM6" s="23">
        <v>198.82</v>
      </c>
      <c r="BN6" s="71">
        <f>BM6/BM$15</f>
        <v>0.52500660153155532</v>
      </c>
      <c r="BO6" s="113">
        <f>BM6/$BT6</f>
        <v>0.29074902752186244</v>
      </c>
      <c r="BP6" s="22">
        <v>8.5399999999999991</v>
      </c>
      <c r="BQ6" s="71">
        <f>BP6/BP$15</f>
        <v>0.19542334096109837</v>
      </c>
      <c r="BR6" s="128">
        <f>BP6/$BW6</f>
        <v>0.22147302904564312</v>
      </c>
      <c r="BS6" s="147">
        <v>4.4000000000000004</v>
      </c>
      <c r="BT6" s="42">
        <f>SUM(B6,I6,P6,W6,AD6,AK6,AR6,AY6,BF6,BM6)</f>
        <v>683.82</v>
      </c>
      <c r="BU6" s="80">
        <f>BT6/BT$15</f>
        <v>0.3410080337507293</v>
      </c>
      <c r="BV6" s="151">
        <f>SUM(D6,K6,R6,Y6,AF6,AM6,AT6,BA6,BH6,BO6)</f>
        <v>1</v>
      </c>
      <c r="BW6" s="42">
        <f>SUM(E6,L6,S6,Z6,AG6,AN6,AU6,BB6,BI6,BP6)</f>
        <v>38.56</v>
      </c>
      <c r="BX6" s="80">
        <f>BW6/BW$15</f>
        <v>0.10587589236683143</v>
      </c>
      <c r="BY6" s="86">
        <f>SUM(G6,N6,U6,AB6,AI6,AP6,AW6,BD6,BK6,BR6)</f>
        <v>0.99999999999999978</v>
      </c>
      <c r="BZ6" s="26"/>
      <c r="CA6" s="26"/>
      <c r="CC6" s="5"/>
      <c r="CD6" s="5"/>
      <c r="CE6" s="5"/>
      <c r="CF6" s="5"/>
      <c r="CG6" s="5"/>
      <c r="CH6" s="5"/>
      <c r="CI6" s="5"/>
    </row>
    <row r="7" spans="1:87" ht="30" x14ac:dyDescent="0.25">
      <c r="A7" s="9" t="s">
        <v>11</v>
      </c>
      <c r="B7" s="48">
        <v>16.7</v>
      </c>
      <c r="C7" s="65">
        <f t="shared" ref="C7:C14" si="0">B7/B$15</f>
        <v>6.5981825365468191E-2</v>
      </c>
      <c r="D7" s="92">
        <f t="shared" ref="D7:D14" si="1">B7/$BT7</f>
        <v>4.7346337037877072E-2</v>
      </c>
      <c r="E7" s="48">
        <v>6.6</v>
      </c>
      <c r="F7" s="65">
        <f t="shared" ref="F7" si="2">E7/E$15</f>
        <v>0.32673267326732675</v>
      </c>
      <c r="G7" s="107">
        <f t="shared" ref="G7:G14" si="3">E7/$BW7</f>
        <v>9.0759075907590761E-2</v>
      </c>
      <c r="H7" s="98">
        <v>15.5</v>
      </c>
      <c r="I7" s="18">
        <v>42.9</v>
      </c>
      <c r="J7" s="72">
        <f t="shared" ref="J7" si="4">I7/I$15</f>
        <v>0.19769585253456221</v>
      </c>
      <c r="K7" s="114">
        <f t="shared" ref="K7:K14" si="5">I7/$BT7</f>
        <v>0.12162621909730098</v>
      </c>
      <c r="L7" s="18">
        <v>12.6</v>
      </c>
      <c r="M7" s="72">
        <f>L7/L$15</f>
        <v>0.22950819672131148</v>
      </c>
      <c r="N7" s="129">
        <f t="shared" ref="N7:N14" si="6">L7/$BW7</f>
        <v>0.17326732673267325</v>
      </c>
      <c r="O7" s="120">
        <v>9.6</v>
      </c>
      <c r="P7" s="48">
        <v>30.3</v>
      </c>
      <c r="Q7" s="65">
        <f t="shared" ref="Q7:Q14" si="7">P7/P$15</f>
        <v>0.23708920187793428</v>
      </c>
      <c r="R7" s="92">
        <f t="shared" ref="R7:R14" si="8">P7/$BT7</f>
        <v>8.5903833068723082E-2</v>
      </c>
      <c r="S7" s="48">
        <v>6.4</v>
      </c>
      <c r="T7" s="65">
        <f t="shared" ref="T7:T14" si="9">S7/S$15</f>
        <v>0.34972677595628415</v>
      </c>
      <c r="U7" s="107">
        <f t="shared" ref="U7:U14" si="10">S7/$BW7</f>
        <v>8.8008800880088014E-2</v>
      </c>
      <c r="V7" s="98">
        <v>11.5</v>
      </c>
      <c r="W7" s="18">
        <v>9.1999999999999993</v>
      </c>
      <c r="X7" s="72">
        <f t="shared" ref="X7:X14" si="11">W7/W$15</f>
        <v>0.10685249709639953</v>
      </c>
      <c r="Y7" s="114">
        <f t="shared" ref="Y7:Y14" si="12">W7/$BT7</f>
        <v>2.6083012020866408E-2</v>
      </c>
      <c r="Z7" s="18">
        <v>2</v>
      </c>
      <c r="AA7" s="72">
        <f>Z7/Z$15</f>
        <v>0.14925373134328357</v>
      </c>
      <c r="AB7" s="129">
        <f t="shared" ref="AB7:AB14" si="13">Z7/$BW7</f>
        <v>2.7502750275027504E-2</v>
      </c>
      <c r="AC7" s="120">
        <v>20.9</v>
      </c>
      <c r="AD7" s="48">
        <v>34.299999999999997</v>
      </c>
      <c r="AE7" s="65">
        <f t="shared" ref="AE7:AE14" si="14">AD7/AD$15</f>
        <v>0.17707795560144554</v>
      </c>
      <c r="AF7" s="92">
        <f t="shared" ref="AF7:AF14" si="15">AD7/$BT7</f>
        <v>9.7244273077795415E-2</v>
      </c>
      <c r="AG7" s="48">
        <v>9.9</v>
      </c>
      <c r="AH7" s="65">
        <f t="shared" ref="AH7:AH14" si="16">AG7/AG$15</f>
        <v>0.20842105263157895</v>
      </c>
      <c r="AI7" s="107">
        <f t="shared" ref="AI7:AI14" si="17">AG7/$BW7</f>
        <v>0.13613861386138615</v>
      </c>
      <c r="AJ7" s="98">
        <v>10.8</v>
      </c>
      <c r="AK7" s="18">
        <v>49.8</v>
      </c>
      <c r="AL7" s="72">
        <f t="shared" ref="AL7:AL14" si="18">AK7/AK$15</f>
        <v>0.23184357541899439</v>
      </c>
      <c r="AM7" s="114">
        <f t="shared" ref="AM7:AM14" si="19">AK7/$BT7</f>
        <v>0.14118847811295079</v>
      </c>
      <c r="AN7" s="18">
        <v>3.7</v>
      </c>
      <c r="AO7" s="72">
        <f t="shared" ref="AO7:AO14" si="20">AN7/AN$15</f>
        <v>8.2959641255605385E-2</v>
      </c>
      <c r="AP7" s="129">
        <f t="shared" ref="AP7:AP14" si="21">AN7/$BW7</f>
        <v>5.0880088008800881E-2</v>
      </c>
      <c r="AQ7" s="120">
        <v>8.9</v>
      </c>
      <c r="AR7" s="48">
        <v>37.4</v>
      </c>
      <c r="AS7" s="65">
        <f t="shared" ref="AS7:AS14" si="22">AR7/AR$15</f>
        <v>0.25373134328358204</v>
      </c>
      <c r="AT7" s="92">
        <f t="shared" ref="AT7:AT14" si="23">AR7/$BT7</f>
        <v>0.10603311408482649</v>
      </c>
      <c r="AU7" s="48">
        <v>5</v>
      </c>
      <c r="AV7" s="65">
        <f t="shared" ref="AV7:AV14" si="24">AU7/AU$15</f>
        <v>0.1529051987767584</v>
      </c>
      <c r="AW7" s="107">
        <f t="shared" ref="AW7:AW14" si="25">AU7/$BW7</f>
        <v>6.8756875687568761E-2</v>
      </c>
      <c r="AX7" s="98">
        <v>10.3</v>
      </c>
      <c r="AY7" s="18">
        <v>50.3</v>
      </c>
      <c r="AZ7" s="72">
        <f t="shared" ref="AZ7:AZ14" si="26">AY7/AY$15</f>
        <v>0.35125698324022347</v>
      </c>
      <c r="BA7" s="114">
        <f t="shared" ref="BA7:BA14" si="27">AY7/$BT7</f>
        <v>0.14260603311408482</v>
      </c>
      <c r="BB7" s="18">
        <v>11.3</v>
      </c>
      <c r="BC7" s="72">
        <f t="shared" ref="BC7:BC14" si="28">BB7/BB$15</f>
        <v>0.30213903743315512</v>
      </c>
      <c r="BD7" s="129">
        <f t="shared" ref="BD7:BD14" si="29">BB7/$BW7</f>
        <v>0.1553905390539054</v>
      </c>
      <c r="BE7" s="120">
        <v>8.9</v>
      </c>
      <c r="BF7" s="48">
        <v>31.26</v>
      </c>
      <c r="BG7" s="65">
        <f t="shared" ref="BG7:BG14" si="30">BF7/BF$15</f>
        <v>0.12848335388409371</v>
      </c>
      <c r="BH7" s="92">
        <f t="shared" ref="BH7:BH14" si="31">BF7/$BT7</f>
        <v>8.8625538670900436E-2</v>
      </c>
      <c r="BI7" s="48">
        <v>7.26</v>
      </c>
      <c r="BJ7" s="65">
        <f t="shared" ref="BJ7:BJ14" si="32">BI7/BI$15</f>
        <v>0.14097087378640777</v>
      </c>
      <c r="BK7" s="107">
        <f t="shared" ref="BK7:BK14" si="33">BI7/$BW7</f>
        <v>9.9834983498349836E-2</v>
      </c>
      <c r="BL7" s="98">
        <v>11.3</v>
      </c>
      <c r="BM7" s="21">
        <v>50.56</v>
      </c>
      <c r="BN7" s="72">
        <f t="shared" ref="BN7:BN14" si="34">BM7/BM$15</f>
        <v>0.13350937417480857</v>
      </c>
      <c r="BO7" s="114">
        <f t="shared" ref="BO7:BO14" si="35">BM7/$BT7</f>
        <v>0.14334316171467454</v>
      </c>
      <c r="BP7" s="18">
        <v>7.96</v>
      </c>
      <c r="BQ7" s="72">
        <f t="shared" ref="BQ7:BQ14" si="36">BP7/BP$15</f>
        <v>0.18215102974828373</v>
      </c>
      <c r="BR7" s="129">
        <f t="shared" ref="BR7:BR14" si="37">BP7/$BW7</f>
        <v>0.10946094609460946</v>
      </c>
      <c r="BS7" s="16">
        <v>8.9</v>
      </c>
      <c r="BT7" s="43">
        <f>SUM(B7,I7,P7,W7,AD7,AK7,AR7,AY7,BF7,BM7)</f>
        <v>352.71999999999997</v>
      </c>
      <c r="BU7" s="81">
        <f t="shared" ref="BU7:BU14" si="38">BT7/BT$15</f>
        <v>0.17589475836412685</v>
      </c>
      <c r="BV7" s="152">
        <f t="shared" ref="BV7:BV14" si="39">SUM(D7,K7,R7,Y7,AF7,AM7,AT7,BA7,BH7,BO7)</f>
        <v>1</v>
      </c>
      <c r="BW7" s="43">
        <f>SUM(E7,L7,S7,Z7,AG7,AN7,AU7,BB7,BI7,BP7)</f>
        <v>72.72</v>
      </c>
      <c r="BX7" s="81">
        <f t="shared" ref="BX7:BX14" si="40">BW7/BW$15</f>
        <v>0.19967051070840197</v>
      </c>
      <c r="BY7" s="87">
        <f t="shared" ref="BY7:BY14" si="41">SUM(G7,N7,U7,AB7,AI7,AP7,AW7,BD7,BK7,BR7)</f>
        <v>0.99999999999999989</v>
      </c>
      <c r="BZ7" s="26"/>
      <c r="CA7" s="26"/>
      <c r="CC7" s="5"/>
      <c r="CD7" s="5"/>
      <c r="CE7" s="5"/>
      <c r="CF7" s="5"/>
      <c r="CG7" s="5"/>
      <c r="CH7" s="5"/>
      <c r="CI7" s="5"/>
    </row>
    <row r="8" spans="1:87" ht="30" x14ac:dyDescent="0.25">
      <c r="A8" s="9" t="s">
        <v>12</v>
      </c>
      <c r="B8" s="48">
        <v>21.1</v>
      </c>
      <c r="C8" s="65">
        <f t="shared" si="0"/>
        <v>8.3366258395890958E-2</v>
      </c>
      <c r="D8" s="92">
        <f t="shared" si="1"/>
        <v>5.2892810588589183E-2</v>
      </c>
      <c r="E8" s="48">
        <v>1.2</v>
      </c>
      <c r="F8" s="65">
        <f t="shared" ref="F8" si="42">E8/E$15</f>
        <v>5.9405940594059403E-2</v>
      </c>
      <c r="G8" s="107">
        <f t="shared" si="3"/>
        <v>1.4594989053758209E-2</v>
      </c>
      <c r="H8" s="98">
        <v>13.7</v>
      </c>
      <c r="I8" s="18">
        <v>43</v>
      </c>
      <c r="J8" s="72">
        <f t="shared" ref="J8" si="43">I8/I$15</f>
        <v>0.19815668202764977</v>
      </c>
      <c r="K8" s="114">
        <f t="shared" si="5"/>
        <v>0.10779103579665093</v>
      </c>
      <c r="L8" s="18">
        <v>12.9</v>
      </c>
      <c r="M8" s="72">
        <f>L8/L$15</f>
        <v>0.23497267759562843</v>
      </c>
      <c r="N8" s="129">
        <f t="shared" si="6"/>
        <v>0.15689613232790076</v>
      </c>
      <c r="O8" s="120">
        <v>9.6</v>
      </c>
      <c r="P8" s="48">
        <v>24.7</v>
      </c>
      <c r="Q8" s="65">
        <f t="shared" si="7"/>
        <v>0.19327073552425664</v>
      </c>
      <c r="R8" s="92">
        <f t="shared" si="8"/>
        <v>6.1917176376215771E-2</v>
      </c>
      <c r="S8" s="48">
        <v>2.4</v>
      </c>
      <c r="T8" s="65">
        <f t="shared" si="9"/>
        <v>0.13114754098360654</v>
      </c>
      <c r="U8" s="107">
        <f t="shared" si="10"/>
        <v>2.9189978107516418E-2</v>
      </c>
      <c r="V8" s="98">
        <v>12.7</v>
      </c>
      <c r="W8" s="18">
        <v>16.8</v>
      </c>
      <c r="X8" s="72">
        <f t="shared" si="11"/>
        <v>0.19512195121951223</v>
      </c>
      <c r="Y8" s="114">
        <f t="shared" si="12"/>
        <v>4.2113707008924091E-2</v>
      </c>
      <c r="Z8" s="18">
        <v>2.2999999999999998</v>
      </c>
      <c r="AA8" s="72">
        <f>Z8/Z$15</f>
        <v>0.17164179104477612</v>
      </c>
      <c r="AB8" s="129">
        <f t="shared" si="13"/>
        <v>2.7973729019703235E-2</v>
      </c>
      <c r="AC8" s="120">
        <v>15.4</v>
      </c>
      <c r="AD8" s="48">
        <v>59.7</v>
      </c>
      <c r="AE8" s="65">
        <f t="shared" si="14"/>
        <v>0.3082085699535364</v>
      </c>
      <c r="AF8" s="92">
        <f t="shared" si="15"/>
        <v>0.14965406597814096</v>
      </c>
      <c r="AG8" s="48">
        <v>13.8</v>
      </c>
      <c r="AH8" s="65">
        <f t="shared" si="16"/>
        <v>0.29052631578947369</v>
      </c>
      <c r="AI8" s="107">
        <f t="shared" si="17"/>
        <v>0.16784237411821942</v>
      </c>
      <c r="AJ8" s="98">
        <v>8.1</v>
      </c>
      <c r="AK8" s="18">
        <v>61.3</v>
      </c>
      <c r="AL8" s="72">
        <f t="shared" si="18"/>
        <v>0.28538175046554931</v>
      </c>
      <c r="AM8" s="114">
        <f t="shared" si="19"/>
        <v>0.15366489521708609</v>
      </c>
      <c r="AN8" s="18">
        <v>13</v>
      </c>
      <c r="AO8" s="72">
        <f t="shared" si="20"/>
        <v>0.2914798206278027</v>
      </c>
      <c r="AP8" s="129">
        <f t="shared" si="21"/>
        <v>0.15811238141571393</v>
      </c>
      <c r="AQ8" s="120">
        <v>8</v>
      </c>
      <c r="AR8" s="48">
        <v>32.6</v>
      </c>
      <c r="AS8" s="65">
        <f t="shared" si="22"/>
        <v>0.22116689280868385</v>
      </c>
      <c r="AT8" s="92">
        <f t="shared" si="23"/>
        <v>8.1720645743507458E-2</v>
      </c>
      <c r="AU8" s="48">
        <v>8.1999999999999993</v>
      </c>
      <c r="AV8" s="65">
        <f t="shared" si="24"/>
        <v>0.25076452599388377</v>
      </c>
      <c r="AW8" s="107">
        <f t="shared" si="25"/>
        <v>9.9732425200681096E-2</v>
      </c>
      <c r="AX8" s="98">
        <v>11</v>
      </c>
      <c r="AY8" s="18">
        <v>30</v>
      </c>
      <c r="AZ8" s="72">
        <f t="shared" si="26"/>
        <v>0.20949720670391064</v>
      </c>
      <c r="BA8" s="114">
        <f t="shared" si="27"/>
        <v>7.5203048230221586E-2</v>
      </c>
      <c r="BB8" s="18">
        <v>7.8</v>
      </c>
      <c r="BC8" s="72">
        <f t="shared" si="28"/>
        <v>0.20855614973262032</v>
      </c>
      <c r="BD8" s="129">
        <f t="shared" si="29"/>
        <v>9.4867428849428365E-2</v>
      </c>
      <c r="BE8" s="120">
        <v>11.5</v>
      </c>
      <c r="BF8" s="48">
        <v>50.8</v>
      </c>
      <c r="BG8" s="65">
        <f t="shared" si="30"/>
        <v>0.20879572544184133</v>
      </c>
      <c r="BH8" s="92">
        <f t="shared" si="31"/>
        <v>0.12734382833650854</v>
      </c>
      <c r="BI8" s="48">
        <v>10.56</v>
      </c>
      <c r="BJ8" s="65">
        <f t="shared" si="32"/>
        <v>0.20504854368932041</v>
      </c>
      <c r="BK8" s="107">
        <f t="shared" si="33"/>
        <v>0.12843590367307225</v>
      </c>
      <c r="BL8" s="98">
        <v>8.8000000000000007</v>
      </c>
      <c r="BM8" s="21">
        <v>58.92</v>
      </c>
      <c r="BN8" s="72">
        <f t="shared" si="34"/>
        <v>0.15558489569580145</v>
      </c>
      <c r="BO8" s="114">
        <f t="shared" si="35"/>
        <v>0.14769878672415521</v>
      </c>
      <c r="BP8" s="18">
        <v>10.06</v>
      </c>
      <c r="BQ8" s="72">
        <f t="shared" si="36"/>
        <v>0.23020594965675056</v>
      </c>
      <c r="BR8" s="129">
        <f t="shared" si="37"/>
        <v>0.12235465823400633</v>
      </c>
      <c r="BS8" s="16">
        <v>8.1999999999999993</v>
      </c>
      <c r="BT8" s="43">
        <f>SUM(B8,I8,P8,W8,AD8,AK8,AR8,AY8,BF8,BM8)</f>
        <v>398.92000000000007</v>
      </c>
      <c r="BU8" s="81">
        <f t="shared" si="38"/>
        <v>0.1989338200459784</v>
      </c>
      <c r="BV8" s="152">
        <f t="shared" si="39"/>
        <v>0.99999999999999978</v>
      </c>
      <c r="BW8" s="43">
        <f>SUM(E8,L8,S8,Z8,AG8,AN8,AU8,BB8,BI8,BP8)</f>
        <v>82.22</v>
      </c>
      <c r="BX8" s="81">
        <f t="shared" si="40"/>
        <v>0.22575507962657881</v>
      </c>
      <c r="BY8" s="87">
        <f t="shared" si="41"/>
        <v>1</v>
      </c>
      <c r="BZ8" s="26"/>
      <c r="CA8" s="26"/>
      <c r="CC8" s="5"/>
      <c r="CD8" s="5"/>
      <c r="CE8" s="5"/>
      <c r="CF8" s="5"/>
      <c r="CG8" s="5"/>
      <c r="CH8" s="5"/>
      <c r="CI8" s="5"/>
    </row>
    <row r="9" spans="1:87" ht="30" x14ac:dyDescent="0.25">
      <c r="A9" s="9" t="s">
        <v>13</v>
      </c>
      <c r="B9" s="48">
        <v>2.5</v>
      </c>
      <c r="C9" s="65">
        <f t="shared" si="0"/>
        <v>9.8775187672856587E-3</v>
      </c>
      <c r="D9" s="92">
        <f t="shared" si="1"/>
        <v>1.9917144678138942E-2</v>
      </c>
      <c r="E9" s="48">
        <v>1.3</v>
      </c>
      <c r="F9" s="65">
        <f t="shared" ref="F9" si="44">E9/E$15</f>
        <v>6.4356435643564358E-2</v>
      </c>
      <c r="G9" s="107">
        <f t="shared" si="3"/>
        <v>1.8294399099352661E-2</v>
      </c>
      <c r="H9" s="98">
        <v>39.9</v>
      </c>
      <c r="I9" s="18">
        <v>18.899999999999999</v>
      </c>
      <c r="J9" s="72">
        <f t="shared" ref="J9" si="45">I9/I$15</f>
        <v>8.7096774193548387E-2</v>
      </c>
      <c r="K9" s="114">
        <f t="shared" si="5"/>
        <v>0.15057361376673037</v>
      </c>
      <c r="L9" s="18">
        <v>10.7</v>
      </c>
      <c r="M9" s="72">
        <f>L9/L$15</f>
        <v>0.19489981785063751</v>
      </c>
      <c r="N9" s="129">
        <f t="shared" si="6"/>
        <v>0.15057697720236418</v>
      </c>
      <c r="O9" s="120">
        <v>14.5</v>
      </c>
      <c r="P9" s="48">
        <v>7.9</v>
      </c>
      <c r="Q9" s="65">
        <f t="shared" si="7"/>
        <v>6.1815336463223791E-2</v>
      </c>
      <c r="R9" s="92">
        <f t="shared" si="8"/>
        <v>6.2938177182919053E-2</v>
      </c>
      <c r="S9" s="48">
        <v>3.1</v>
      </c>
      <c r="T9" s="65">
        <f t="shared" si="9"/>
        <v>0.16939890710382513</v>
      </c>
      <c r="U9" s="107">
        <f t="shared" si="10"/>
        <v>4.3625105544610188E-2</v>
      </c>
      <c r="V9" s="98">
        <v>22.5</v>
      </c>
      <c r="W9" s="18">
        <v>6.7</v>
      </c>
      <c r="X9" s="72">
        <f t="shared" si="11"/>
        <v>7.7816492450638805E-2</v>
      </c>
      <c r="Y9" s="114">
        <f t="shared" si="12"/>
        <v>5.3377947737412362E-2</v>
      </c>
      <c r="Z9" s="18">
        <v>4.3</v>
      </c>
      <c r="AA9" s="72">
        <f>Z9/Z$15</f>
        <v>0.32089552238805968</v>
      </c>
      <c r="AB9" s="129">
        <f t="shared" si="13"/>
        <v>6.051224317478187E-2</v>
      </c>
      <c r="AC9" s="120">
        <v>24.4</v>
      </c>
      <c r="AD9" s="48">
        <v>13.3</v>
      </c>
      <c r="AE9" s="65">
        <f t="shared" si="14"/>
        <v>6.866288074341767E-2</v>
      </c>
      <c r="AF9" s="92">
        <f t="shared" si="15"/>
        <v>0.10595920968769917</v>
      </c>
      <c r="AG9" s="48">
        <v>7.9</v>
      </c>
      <c r="AH9" s="65">
        <f t="shared" si="16"/>
        <v>0.16631578947368422</v>
      </c>
      <c r="AI9" s="107">
        <f t="shared" si="17"/>
        <v>0.11117365606529693</v>
      </c>
      <c r="AJ9" s="98">
        <v>17.3</v>
      </c>
      <c r="AK9" s="18">
        <v>23.6</v>
      </c>
      <c r="AL9" s="72">
        <f t="shared" si="18"/>
        <v>0.10986964618249534</v>
      </c>
      <c r="AM9" s="114">
        <f t="shared" si="19"/>
        <v>0.18801784576163161</v>
      </c>
      <c r="AN9" s="18">
        <v>13.3</v>
      </c>
      <c r="AO9" s="72">
        <f t="shared" si="20"/>
        <v>0.29820627802690586</v>
      </c>
      <c r="AP9" s="129">
        <f t="shared" si="21"/>
        <v>0.18716577540106952</v>
      </c>
      <c r="AQ9" s="120">
        <v>13</v>
      </c>
      <c r="AR9" s="48">
        <v>14.7</v>
      </c>
      <c r="AS9" s="65">
        <f t="shared" si="22"/>
        <v>9.9728629579375838E-2</v>
      </c>
      <c r="AT9" s="92">
        <f t="shared" si="23"/>
        <v>0.11711281070745697</v>
      </c>
      <c r="AU9" s="48">
        <v>9.24</v>
      </c>
      <c r="AV9" s="65">
        <f t="shared" si="24"/>
        <v>0.2825688073394495</v>
      </c>
      <c r="AW9" s="107">
        <f t="shared" si="25"/>
        <v>0.13003095975232198</v>
      </c>
      <c r="AX9" s="98">
        <v>16.5</v>
      </c>
      <c r="AY9" s="18">
        <v>8.9</v>
      </c>
      <c r="AZ9" s="72">
        <f t="shared" si="26"/>
        <v>6.2150837988826826E-2</v>
      </c>
      <c r="BA9" s="114">
        <f t="shared" si="27"/>
        <v>7.0905035054174628E-2</v>
      </c>
      <c r="BB9" s="18">
        <v>4.1399999999999997</v>
      </c>
      <c r="BC9" s="72">
        <f t="shared" si="28"/>
        <v>0.11069518716577539</v>
      </c>
      <c r="BD9" s="129">
        <f t="shared" si="29"/>
        <v>5.8260624824092312E-2</v>
      </c>
      <c r="BE9" s="120">
        <v>21.1</v>
      </c>
      <c r="BF9" s="48">
        <v>16.2</v>
      </c>
      <c r="BG9" s="65">
        <f t="shared" si="30"/>
        <v>6.6584463625154119E-2</v>
      </c>
      <c r="BH9" s="92">
        <f t="shared" si="31"/>
        <v>0.12906309751434034</v>
      </c>
      <c r="BI9" s="48">
        <v>10.24</v>
      </c>
      <c r="BJ9" s="65">
        <f t="shared" si="32"/>
        <v>0.19883495145631069</v>
      </c>
      <c r="BK9" s="107">
        <f t="shared" si="33"/>
        <v>0.14410357444413172</v>
      </c>
      <c r="BL9" s="98">
        <v>15.7</v>
      </c>
      <c r="BM9" s="21">
        <v>12.82</v>
      </c>
      <c r="BN9" s="72">
        <f t="shared" si="34"/>
        <v>3.3852653815685238E-2</v>
      </c>
      <c r="BO9" s="114">
        <f t="shared" si="35"/>
        <v>0.10213511790949649</v>
      </c>
      <c r="BP9" s="18">
        <v>6.84</v>
      </c>
      <c r="BQ9" s="72">
        <f t="shared" si="36"/>
        <v>0.15652173913043477</v>
      </c>
      <c r="BR9" s="129">
        <f t="shared" si="37"/>
        <v>9.6256684491978606E-2</v>
      </c>
      <c r="BS9" s="16">
        <v>17.600000000000001</v>
      </c>
      <c r="BT9" s="43">
        <f>SUM(B9,I9,P9,W9,AD9,AK9,AR9,AY9,BF9,BM9)</f>
        <v>125.52000000000001</v>
      </c>
      <c r="BU9" s="81">
        <f t="shared" si="38"/>
        <v>6.2594437712251094E-2</v>
      </c>
      <c r="BV9" s="152">
        <f t="shared" si="39"/>
        <v>0.99999999999999989</v>
      </c>
      <c r="BW9" s="43">
        <f>SUM(E9,L9,S9,Z9,AG9,AN9,AU9,BB9,BI9,BP9)</f>
        <v>71.06</v>
      </c>
      <c r="BX9" s="81">
        <f t="shared" si="40"/>
        <v>0.19511257550796268</v>
      </c>
      <c r="BY9" s="87">
        <f t="shared" si="41"/>
        <v>1</v>
      </c>
      <c r="BZ9" s="26"/>
      <c r="CA9" s="26"/>
      <c r="CC9" s="5"/>
      <c r="CD9" s="5"/>
      <c r="CE9" s="5"/>
      <c r="CF9" s="5"/>
      <c r="CG9" s="5"/>
      <c r="CH9" s="5"/>
      <c r="CI9" s="5"/>
    </row>
    <row r="10" spans="1:87" ht="30" x14ac:dyDescent="0.25">
      <c r="A10" s="9" t="s">
        <v>14</v>
      </c>
      <c r="B10" s="48">
        <v>24.9</v>
      </c>
      <c r="C10" s="65">
        <f t="shared" si="0"/>
        <v>9.8380086922165155E-2</v>
      </c>
      <c r="D10" s="92">
        <f t="shared" si="1"/>
        <v>0.14013957676722197</v>
      </c>
      <c r="E10" s="48">
        <v>1.6</v>
      </c>
      <c r="F10" s="65">
        <f t="shared" ref="F10" si="46">E10/E$15</f>
        <v>7.9207920792079209E-2</v>
      </c>
      <c r="G10" s="107">
        <f t="shared" si="3"/>
        <v>6.6061106523534266E-2</v>
      </c>
      <c r="H10" s="98">
        <v>12.6</v>
      </c>
      <c r="I10" s="18">
        <v>22.2</v>
      </c>
      <c r="J10" s="72">
        <f t="shared" ref="J10" si="47">I10/I$15</f>
        <v>0.10230414746543778</v>
      </c>
      <c r="K10" s="114">
        <f t="shared" si="5"/>
        <v>0.12494371904547501</v>
      </c>
      <c r="L10" s="18">
        <v>2.5</v>
      </c>
      <c r="M10" s="72">
        <f>L10/L$15</f>
        <v>4.5537340619307837E-2</v>
      </c>
      <c r="N10" s="129">
        <f t="shared" si="6"/>
        <v>0.10322047894302229</v>
      </c>
      <c r="O10" s="120">
        <v>13.4</v>
      </c>
      <c r="P10" s="48">
        <v>9.5</v>
      </c>
      <c r="Q10" s="65">
        <f t="shared" si="7"/>
        <v>7.4334898278560255E-2</v>
      </c>
      <c r="R10" s="92">
        <f t="shared" si="8"/>
        <v>5.3466906798739305E-2</v>
      </c>
      <c r="S10" s="48">
        <v>0.7</v>
      </c>
      <c r="T10" s="65">
        <f t="shared" si="9"/>
        <v>3.8251366120218573E-2</v>
      </c>
      <c r="U10" s="107">
        <f t="shared" si="10"/>
        <v>2.8901734104046239E-2</v>
      </c>
      <c r="V10" s="98">
        <v>20.5</v>
      </c>
      <c r="W10" s="18">
        <v>14.7</v>
      </c>
      <c r="X10" s="72">
        <f t="shared" si="11"/>
        <v>0.17073170731707318</v>
      </c>
      <c r="Y10" s="114">
        <f t="shared" si="12"/>
        <v>8.2733003151733445E-2</v>
      </c>
      <c r="Z10" s="18">
        <v>3.68</v>
      </c>
      <c r="AA10" s="72">
        <f>Z10/Z$15</f>
        <v>0.2746268656716418</v>
      </c>
      <c r="AB10" s="129">
        <f t="shared" si="13"/>
        <v>0.15194054500412882</v>
      </c>
      <c r="AC10" s="120">
        <v>16.5</v>
      </c>
      <c r="AD10" s="48">
        <v>18.8</v>
      </c>
      <c r="AE10" s="65">
        <f t="shared" si="14"/>
        <v>9.7057305110996389E-2</v>
      </c>
      <c r="AF10" s="92">
        <f t="shared" si="15"/>
        <v>0.10580819450697884</v>
      </c>
      <c r="AG10" s="48">
        <v>1.6</v>
      </c>
      <c r="AH10" s="65">
        <f t="shared" si="16"/>
        <v>3.3684210526315789E-2</v>
      </c>
      <c r="AI10" s="107">
        <f t="shared" si="17"/>
        <v>6.6061106523534266E-2</v>
      </c>
      <c r="AJ10" s="98">
        <v>14.6</v>
      </c>
      <c r="AK10" s="18">
        <v>14.2</v>
      </c>
      <c r="AL10" s="72">
        <f t="shared" si="18"/>
        <v>6.6108007448789571E-2</v>
      </c>
      <c r="AM10" s="114">
        <f t="shared" si="19"/>
        <v>7.9918955425484009E-2</v>
      </c>
      <c r="AN10" s="18">
        <v>3.3</v>
      </c>
      <c r="AO10" s="72">
        <f t="shared" si="20"/>
        <v>7.3991031390134521E-2</v>
      </c>
      <c r="AP10" s="129">
        <f t="shared" si="21"/>
        <v>0.1362510322047894</v>
      </c>
      <c r="AQ10" s="120">
        <v>16.8</v>
      </c>
      <c r="AR10" s="48">
        <v>14.9</v>
      </c>
      <c r="AS10" s="65">
        <f t="shared" si="22"/>
        <v>0.10108548168249661</v>
      </c>
      <c r="AT10" s="92">
        <f t="shared" si="23"/>
        <v>8.3858622242233227E-2</v>
      </c>
      <c r="AU10" s="48">
        <v>5.4</v>
      </c>
      <c r="AV10" s="65">
        <f t="shared" si="24"/>
        <v>0.16513761467889909</v>
      </c>
      <c r="AW10" s="107">
        <f t="shared" si="25"/>
        <v>0.22295623451692814</v>
      </c>
      <c r="AX10" s="98">
        <v>16.3</v>
      </c>
      <c r="AY10" s="18">
        <v>9.6999999999999993</v>
      </c>
      <c r="AZ10" s="72">
        <f t="shared" si="26"/>
        <v>6.773743016759777E-2</v>
      </c>
      <c r="BA10" s="114">
        <f t="shared" si="27"/>
        <v>5.4592525889239074E-2</v>
      </c>
      <c r="BB10" s="18">
        <v>3.1</v>
      </c>
      <c r="BC10" s="72">
        <f t="shared" si="28"/>
        <v>8.288770053475937E-2</v>
      </c>
      <c r="BD10" s="129">
        <f t="shared" si="29"/>
        <v>0.12799339388934763</v>
      </c>
      <c r="BE10" s="120">
        <v>20.3</v>
      </c>
      <c r="BF10" s="48">
        <v>23.94</v>
      </c>
      <c r="BG10" s="65">
        <f t="shared" si="30"/>
        <v>9.8397040690505547E-2</v>
      </c>
      <c r="BH10" s="92">
        <f t="shared" si="31"/>
        <v>0.13473660513282307</v>
      </c>
      <c r="BI10" s="48">
        <v>1.2</v>
      </c>
      <c r="BJ10" s="65">
        <f t="shared" si="32"/>
        <v>2.3300970873786409E-2</v>
      </c>
      <c r="BK10" s="107">
        <f t="shared" si="33"/>
        <v>4.9545829892650696E-2</v>
      </c>
      <c r="BL10" s="98">
        <v>12.9</v>
      </c>
      <c r="BM10" s="21">
        <v>24.84</v>
      </c>
      <c r="BN10" s="72">
        <f t="shared" si="34"/>
        <v>6.5592817533667816E-2</v>
      </c>
      <c r="BO10" s="114">
        <f t="shared" si="35"/>
        <v>0.13980189104007204</v>
      </c>
      <c r="BP10" s="18">
        <v>1.1399999999999999</v>
      </c>
      <c r="BQ10" s="72">
        <f t="shared" si="36"/>
        <v>2.6086956521739126E-2</v>
      </c>
      <c r="BR10" s="129">
        <f t="shared" si="37"/>
        <v>4.706853839801816E-2</v>
      </c>
      <c r="BS10" s="16">
        <v>12.7</v>
      </c>
      <c r="BT10" s="43">
        <f>SUM(B10,I10,P10,W10,AD10,AK10,AR10,AY10,BF10,BM10)</f>
        <v>177.68</v>
      </c>
      <c r="BU10" s="81">
        <f t="shared" si="38"/>
        <v>8.86056380872592E-2</v>
      </c>
      <c r="BV10" s="152">
        <f t="shared" si="39"/>
        <v>0.99999999999999989</v>
      </c>
      <c r="BW10" s="43">
        <f>SUM(E10,L10,S10,Z10,AG10,AN10,AU10,BB10,BI10,BP10)</f>
        <v>24.220000000000002</v>
      </c>
      <c r="BX10" s="81">
        <f t="shared" si="40"/>
        <v>6.650192202086766E-2</v>
      </c>
      <c r="BY10" s="87">
        <f t="shared" si="41"/>
        <v>0.99999999999999989</v>
      </c>
      <c r="BZ10" s="26"/>
      <c r="CA10" s="26"/>
      <c r="CC10" s="5"/>
      <c r="CD10" s="5"/>
      <c r="CE10" s="5"/>
      <c r="CF10" s="5"/>
      <c r="CG10" s="5"/>
      <c r="CH10" s="5"/>
      <c r="CI10" s="5"/>
    </row>
    <row r="11" spans="1:87" ht="30" x14ac:dyDescent="0.25">
      <c r="A11" s="9" t="s">
        <v>15</v>
      </c>
      <c r="B11" s="48">
        <v>0.4</v>
      </c>
      <c r="C11" s="65">
        <f t="shared" si="0"/>
        <v>1.5804030027657054E-3</v>
      </c>
      <c r="D11" s="92">
        <f t="shared" si="1"/>
        <v>2.9023363807865327E-3</v>
      </c>
      <c r="E11" s="48" t="s">
        <v>0</v>
      </c>
      <c r="F11" s="66" t="s">
        <v>0</v>
      </c>
      <c r="G11" s="108" t="s">
        <v>0</v>
      </c>
      <c r="H11" s="98">
        <v>100</v>
      </c>
      <c r="I11" s="18">
        <v>10.1</v>
      </c>
      <c r="J11" s="72">
        <f t="shared" ref="J11" si="48">I11/I$15</f>
        <v>4.6543778801843315E-2</v>
      </c>
      <c r="K11" s="114">
        <f t="shared" si="5"/>
        <v>7.3283993614859946E-2</v>
      </c>
      <c r="L11" s="18">
        <v>4.8</v>
      </c>
      <c r="M11" s="72">
        <f>L11/L$15</f>
        <v>8.7431693989071038E-2</v>
      </c>
      <c r="N11" s="129">
        <f t="shared" si="6"/>
        <v>8.00266755585195E-2</v>
      </c>
      <c r="O11" s="120">
        <v>19.899999999999999</v>
      </c>
      <c r="P11" s="48">
        <v>8.9</v>
      </c>
      <c r="Q11" s="65">
        <f t="shared" si="7"/>
        <v>6.9640062597809083E-2</v>
      </c>
      <c r="R11" s="92">
        <f t="shared" si="8"/>
        <v>6.4576984472500348E-2</v>
      </c>
      <c r="S11" s="48">
        <v>2.8</v>
      </c>
      <c r="T11" s="65">
        <f t="shared" si="9"/>
        <v>0.15300546448087429</v>
      </c>
      <c r="U11" s="107">
        <f t="shared" si="10"/>
        <v>4.668222740913637E-2</v>
      </c>
      <c r="V11" s="98">
        <v>21.1</v>
      </c>
      <c r="W11" s="18">
        <v>1.2</v>
      </c>
      <c r="X11" s="72">
        <f t="shared" si="11"/>
        <v>1.3937282229965157E-2</v>
      </c>
      <c r="Y11" s="114">
        <f t="shared" si="12"/>
        <v>8.707009142359598E-3</v>
      </c>
      <c r="Z11" s="18">
        <v>0</v>
      </c>
      <c r="AA11" s="72">
        <f>Z11/Z$15</f>
        <v>0</v>
      </c>
      <c r="AB11" s="129">
        <f t="shared" si="13"/>
        <v>0</v>
      </c>
      <c r="AC11" s="120">
        <v>57.6</v>
      </c>
      <c r="AD11" s="48">
        <v>24</v>
      </c>
      <c r="AE11" s="65">
        <f t="shared" si="14"/>
        <v>0.12390294269488901</v>
      </c>
      <c r="AF11" s="92">
        <f t="shared" si="15"/>
        <v>0.17414018284719196</v>
      </c>
      <c r="AG11" s="48">
        <v>9.4</v>
      </c>
      <c r="AH11" s="65">
        <f t="shared" si="16"/>
        <v>0.19789473684210526</v>
      </c>
      <c r="AI11" s="107">
        <f t="shared" si="17"/>
        <v>0.1567189063021007</v>
      </c>
      <c r="AJ11" s="98">
        <v>12.9</v>
      </c>
      <c r="AK11" s="18">
        <v>21.2</v>
      </c>
      <c r="AL11" s="72">
        <f t="shared" si="18"/>
        <v>9.8696461824953438E-2</v>
      </c>
      <c r="AM11" s="114">
        <f t="shared" si="19"/>
        <v>0.15382382818168622</v>
      </c>
      <c r="AN11" s="18">
        <v>8.3000000000000007</v>
      </c>
      <c r="AO11" s="72">
        <f t="shared" si="20"/>
        <v>0.18609865470852019</v>
      </c>
      <c r="AP11" s="129">
        <f t="shared" si="21"/>
        <v>0.13837945981993999</v>
      </c>
      <c r="AQ11" s="120">
        <v>13.7</v>
      </c>
      <c r="AR11" s="48">
        <v>7.9</v>
      </c>
      <c r="AS11" s="65">
        <f t="shared" si="22"/>
        <v>5.3595658073270012E-2</v>
      </c>
      <c r="AT11" s="92">
        <f t="shared" si="23"/>
        <v>5.7321143520534024E-2</v>
      </c>
      <c r="AU11" s="48">
        <v>3.2</v>
      </c>
      <c r="AV11" s="65">
        <f t="shared" si="24"/>
        <v>9.7859327217125383E-2</v>
      </c>
      <c r="AW11" s="107">
        <f t="shared" si="25"/>
        <v>5.3351117039013005E-2</v>
      </c>
      <c r="AX11" s="98">
        <v>22.5</v>
      </c>
      <c r="AY11" s="18">
        <v>13.9</v>
      </c>
      <c r="AZ11" s="72">
        <f t="shared" si="26"/>
        <v>9.7067039106145267E-2</v>
      </c>
      <c r="BA11" s="114">
        <f t="shared" si="27"/>
        <v>0.10085618923233201</v>
      </c>
      <c r="BB11" s="18">
        <v>7</v>
      </c>
      <c r="BC11" s="72">
        <f t="shared" si="28"/>
        <v>0.18716577540106952</v>
      </c>
      <c r="BD11" s="129">
        <f t="shared" si="29"/>
        <v>0.11670556852284093</v>
      </c>
      <c r="BE11" s="120">
        <v>16.899999999999999</v>
      </c>
      <c r="BF11" s="48">
        <v>30.56</v>
      </c>
      <c r="BG11" s="65">
        <f t="shared" si="30"/>
        <v>0.12560624743115495</v>
      </c>
      <c r="BH11" s="92">
        <f t="shared" si="31"/>
        <v>0.2217384994920911</v>
      </c>
      <c r="BI11" s="48">
        <v>16.84</v>
      </c>
      <c r="BJ11" s="65">
        <f t="shared" si="32"/>
        <v>0.32699029126213591</v>
      </c>
      <c r="BK11" s="107">
        <f t="shared" si="33"/>
        <v>0.28076025341780592</v>
      </c>
      <c r="BL11" s="98">
        <v>11.4</v>
      </c>
      <c r="BM11" s="21">
        <v>19.66</v>
      </c>
      <c r="BN11" s="72">
        <f t="shared" si="34"/>
        <v>5.1914444151043043E-2</v>
      </c>
      <c r="BO11" s="114">
        <f t="shared" si="35"/>
        <v>0.14264983311565807</v>
      </c>
      <c r="BP11" s="18">
        <v>7.64</v>
      </c>
      <c r="BQ11" s="72">
        <f t="shared" si="36"/>
        <v>0.17482837528604117</v>
      </c>
      <c r="BR11" s="129">
        <f t="shared" si="37"/>
        <v>0.12737579193064352</v>
      </c>
      <c r="BS11" s="16">
        <v>14.2</v>
      </c>
      <c r="BT11" s="43">
        <f>SUM(B11,I11,P11,W11,AD11,AK11,AR11,AY11,BF11,BM11)</f>
        <v>137.82000000000002</v>
      </c>
      <c r="BU11" s="81">
        <f t="shared" si="38"/>
        <v>6.8728213874302474E-2</v>
      </c>
      <c r="BV11" s="152">
        <f t="shared" si="39"/>
        <v>0.99999999999999978</v>
      </c>
      <c r="BW11" s="43">
        <f>SUM(E11,L11,S11,Z11,AG11,AN11,AU11,BB11,BI11,BP11)</f>
        <v>59.980000000000004</v>
      </c>
      <c r="BX11" s="81">
        <f t="shared" si="40"/>
        <v>0.16468973091707853</v>
      </c>
      <c r="BY11" s="87">
        <f t="shared" si="41"/>
        <v>1</v>
      </c>
      <c r="BZ11" s="26"/>
      <c r="CA11" s="26"/>
      <c r="CC11" s="5"/>
      <c r="CD11" s="5"/>
      <c r="CE11" s="5"/>
      <c r="CF11" s="5"/>
      <c r="CG11" s="5"/>
      <c r="CH11" s="5"/>
      <c r="CI11" s="5"/>
    </row>
    <row r="12" spans="1:87" ht="30" x14ac:dyDescent="0.25">
      <c r="A12" s="9" t="s">
        <v>16</v>
      </c>
      <c r="B12" s="48">
        <v>2</v>
      </c>
      <c r="C12" s="65">
        <f t="shared" si="0"/>
        <v>7.9020150138285269E-3</v>
      </c>
      <c r="D12" s="92">
        <f t="shared" si="1"/>
        <v>4.0700040700040699E-2</v>
      </c>
      <c r="E12" s="48" t="s">
        <v>0</v>
      </c>
      <c r="F12" s="66" t="s">
        <v>0</v>
      </c>
      <c r="G12" s="108" t="s">
        <v>0</v>
      </c>
      <c r="H12" s="98">
        <v>44.7</v>
      </c>
      <c r="I12" s="18">
        <v>12.5</v>
      </c>
      <c r="J12" s="72">
        <f t="shared" ref="J12" si="49">I12/I$15</f>
        <v>5.7603686635944701E-2</v>
      </c>
      <c r="K12" s="114">
        <f t="shared" si="5"/>
        <v>0.25437525437525438</v>
      </c>
      <c r="L12" s="18">
        <v>3.6</v>
      </c>
      <c r="M12" s="72">
        <f>L12/L$15</f>
        <v>6.5573770491803282E-2</v>
      </c>
      <c r="N12" s="129">
        <f t="shared" si="6"/>
        <v>0.55045871559633008</v>
      </c>
      <c r="O12" s="120">
        <v>17.899999999999999</v>
      </c>
      <c r="P12" s="48">
        <v>7.6</v>
      </c>
      <c r="Q12" s="65">
        <f t="shared" si="7"/>
        <v>5.9467918622848198E-2</v>
      </c>
      <c r="R12" s="92">
        <f t="shared" si="8"/>
        <v>0.15466015466015465</v>
      </c>
      <c r="S12" s="48">
        <v>0.1</v>
      </c>
      <c r="T12" s="65">
        <f t="shared" si="9"/>
        <v>5.4644808743169399E-3</v>
      </c>
      <c r="U12" s="107">
        <f t="shared" si="10"/>
        <v>1.5290519877675837E-2</v>
      </c>
      <c r="V12" s="98">
        <v>23</v>
      </c>
      <c r="W12" s="18">
        <v>2.1</v>
      </c>
      <c r="X12" s="72">
        <f t="shared" si="11"/>
        <v>2.4390243902439029E-2</v>
      </c>
      <c r="Y12" s="114">
        <f t="shared" si="12"/>
        <v>4.2735042735042736E-2</v>
      </c>
      <c r="Z12" s="18" t="s">
        <v>0</v>
      </c>
      <c r="AA12" s="6" t="s">
        <v>0</v>
      </c>
      <c r="AB12" s="146" t="s">
        <v>0</v>
      </c>
      <c r="AC12" s="120">
        <v>43.2</v>
      </c>
      <c r="AD12" s="48">
        <v>1.3</v>
      </c>
      <c r="AE12" s="65">
        <f t="shared" si="14"/>
        <v>6.7114093959731551E-3</v>
      </c>
      <c r="AF12" s="92">
        <f t="shared" si="15"/>
        <v>2.6455026455026457E-2</v>
      </c>
      <c r="AG12" s="48" t="s">
        <v>0</v>
      </c>
      <c r="AH12" s="79" t="s">
        <v>0</v>
      </c>
      <c r="AI12" s="144" t="s">
        <v>0</v>
      </c>
      <c r="AJ12" s="98">
        <v>54.6</v>
      </c>
      <c r="AK12" s="18">
        <v>3</v>
      </c>
      <c r="AL12" s="72">
        <f t="shared" si="18"/>
        <v>1.3966480446927373E-2</v>
      </c>
      <c r="AM12" s="114">
        <f t="shared" si="19"/>
        <v>6.1050061050061048E-2</v>
      </c>
      <c r="AN12" s="18">
        <v>1.2</v>
      </c>
      <c r="AO12" s="72">
        <f t="shared" si="20"/>
        <v>2.6905829596412554E-2</v>
      </c>
      <c r="AP12" s="129">
        <f t="shared" si="21"/>
        <v>0.18348623853211005</v>
      </c>
      <c r="AQ12" s="120">
        <v>36.4</v>
      </c>
      <c r="AR12" s="48">
        <v>6.9</v>
      </c>
      <c r="AS12" s="65">
        <f t="shared" si="22"/>
        <v>4.6811397557666216E-2</v>
      </c>
      <c r="AT12" s="92">
        <f t="shared" si="23"/>
        <v>0.14041514041514042</v>
      </c>
      <c r="AU12" s="48">
        <v>0.44</v>
      </c>
      <c r="AV12" s="65">
        <f t="shared" si="24"/>
        <v>1.345565749235474E-2</v>
      </c>
      <c r="AW12" s="107">
        <f t="shared" si="25"/>
        <v>6.7278287461773681E-2</v>
      </c>
      <c r="AX12" s="98">
        <v>24</v>
      </c>
      <c r="AY12" s="18">
        <v>4.8</v>
      </c>
      <c r="AZ12" s="72">
        <f t="shared" si="26"/>
        <v>3.3519553072625698E-2</v>
      </c>
      <c r="BA12" s="114">
        <f t="shared" si="27"/>
        <v>9.768009768009768E-2</v>
      </c>
      <c r="BB12" s="18">
        <v>0.36</v>
      </c>
      <c r="BC12" s="72">
        <f t="shared" si="28"/>
        <v>9.6256684491978616E-3</v>
      </c>
      <c r="BD12" s="129">
        <f t="shared" si="29"/>
        <v>5.504587155963301E-2</v>
      </c>
      <c r="BE12" s="120">
        <v>28.9</v>
      </c>
      <c r="BF12" s="48">
        <v>3.6</v>
      </c>
      <c r="BG12" s="65">
        <f t="shared" si="30"/>
        <v>1.4796547472256474E-2</v>
      </c>
      <c r="BH12" s="92">
        <f t="shared" si="31"/>
        <v>7.3260073260073263E-2</v>
      </c>
      <c r="BI12" s="48">
        <v>0.4</v>
      </c>
      <c r="BJ12" s="65">
        <f t="shared" si="32"/>
        <v>7.7669902912621365E-3</v>
      </c>
      <c r="BK12" s="107">
        <f t="shared" si="33"/>
        <v>6.1162079510703349E-2</v>
      </c>
      <c r="BL12" s="98">
        <v>33.4</v>
      </c>
      <c r="BM12" s="21">
        <v>5.34</v>
      </c>
      <c r="BN12" s="72">
        <f t="shared" si="34"/>
        <v>1.4100871402165302E-2</v>
      </c>
      <c r="BO12" s="114">
        <f t="shared" si="35"/>
        <v>0.10866910866910867</v>
      </c>
      <c r="BP12" s="18">
        <v>0.44</v>
      </c>
      <c r="BQ12" s="72">
        <f t="shared" si="36"/>
        <v>1.0068649885583524E-2</v>
      </c>
      <c r="BR12" s="129">
        <f t="shared" si="37"/>
        <v>6.7278287461773681E-2</v>
      </c>
      <c r="BS12" s="16">
        <v>27.5</v>
      </c>
      <c r="BT12" s="43">
        <f>SUM(B12,I12,P12,W12,AD12,AK12,AR12,AY12,BF12,BM12)</f>
        <v>49.14</v>
      </c>
      <c r="BU12" s="81">
        <f t="shared" si="38"/>
        <v>2.4505183788878414E-2</v>
      </c>
      <c r="BV12" s="152">
        <f t="shared" si="39"/>
        <v>1</v>
      </c>
      <c r="BW12" s="43">
        <f>SUM(E12,L12,S12,Z12,AG12,AN12,AU12,BB12,BI12,BP12)</f>
        <v>6.5400000000000018</v>
      </c>
      <c r="BX12" s="81">
        <f t="shared" si="40"/>
        <v>1.7957166392092262E-2</v>
      </c>
      <c r="BY12" s="87">
        <f t="shared" si="41"/>
        <v>0.99999999999999978</v>
      </c>
      <c r="BZ12" s="26"/>
      <c r="CA12" s="26"/>
      <c r="CC12" s="5"/>
      <c r="CD12" s="5"/>
      <c r="CE12" s="5"/>
      <c r="CF12" s="5"/>
      <c r="CG12" s="5"/>
      <c r="CH12" s="5"/>
      <c r="CI12" s="5"/>
    </row>
    <row r="13" spans="1:87" ht="30" x14ac:dyDescent="0.25">
      <c r="A13" s="9" t="s">
        <v>17</v>
      </c>
      <c r="B13" s="48" t="s">
        <v>0</v>
      </c>
      <c r="C13" s="66" t="s">
        <v>0</v>
      </c>
      <c r="D13" s="93" t="s">
        <v>0</v>
      </c>
      <c r="E13" s="48" t="s">
        <v>0</v>
      </c>
      <c r="F13" s="66" t="s">
        <v>0</v>
      </c>
      <c r="G13" s="108" t="s">
        <v>0</v>
      </c>
      <c r="H13" s="98" t="s">
        <v>0</v>
      </c>
      <c r="I13" s="18">
        <v>8.8000000000000007</v>
      </c>
      <c r="J13" s="72">
        <f t="shared" ref="J13" si="50">I13/I$15</f>
        <v>4.0552995391705073E-2</v>
      </c>
      <c r="K13" s="115">
        <f t="shared" si="5"/>
        <v>0.1799959091838822</v>
      </c>
      <c r="L13" s="18">
        <v>1.24</v>
      </c>
      <c r="M13" s="72">
        <f>L13/L$15</f>
        <v>2.2586520947176687E-2</v>
      </c>
      <c r="N13" s="130">
        <f t="shared" si="6"/>
        <v>0.51666666666666661</v>
      </c>
      <c r="O13" s="120">
        <v>21.3</v>
      </c>
      <c r="P13" s="48">
        <v>1.5</v>
      </c>
      <c r="Q13" s="65">
        <f t="shared" si="7"/>
        <v>1.1737089201877934E-2</v>
      </c>
      <c r="R13" s="93">
        <f t="shared" si="8"/>
        <v>3.068112088361628E-2</v>
      </c>
      <c r="S13" s="48" t="s">
        <v>0</v>
      </c>
      <c r="T13" s="79" t="s">
        <v>0</v>
      </c>
      <c r="U13" s="144" t="s">
        <v>0</v>
      </c>
      <c r="V13" s="98">
        <v>51.9</v>
      </c>
      <c r="W13" s="18">
        <v>2.7</v>
      </c>
      <c r="X13" s="72">
        <f t="shared" si="11"/>
        <v>3.1358885017421609E-2</v>
      </c>
      <c r="Y13" s="115">
        <f t="shared" si="12"/>
        <v>5.522601759050931E-2</v>
      </c>
      <c r="Z13" s="18">
        <v>0.06</v>
      </c>
      <c r="AA13" s="72">
        <f>Z13/Z$15</f>
        <v>4.4776119402985069E-3</v>
      </c>
      <c r="AB13" s="130">
        <f t="shared" si="13"/>
        <v>2.4999999999999994E-2</v>
      </c>
      <c r="AC13" s="120">
        <v>38.200000000000003</v>
      </c>
      <c r="AD13" s="48">
        <v>7.1</v>
      </c>
      <c r="AE13" s="65">
        <f t="shared" si="14"/>
        <v>3.6654620547237997E-2</v>
      </c>
      <c r="AF13" s="93">
        <f t="shared" si="15"/>
        <v>0.14522397218245039</v>
      </c>
      <c r="AG13" s="48" t="s">
        <v>0</v>
      </c>
      <c r="AH13" s="79" t="s">
        <v>0</v>
      </c>
      <c r="AI13" s="144" t="s">
        <v>0</v>
      </c>
      <c r="AJ13" s="98">
        <v>23.7</v>
      </c>
      <c r="AK13" s="18">
        <v>18.2</v>
      </c>
      <c r="AL13" s="72">
        <f t="shared" si="18"/>
        <v>8.4729981378026065E-2</v>
      </c>
      <c r="AM13" s="115">
        <f t="shared" si="19"/>
        <v>0.37226426672121088</v>
      </c>
      <c r="AN13" s="18">
        <v>1.1000000000000001</v>
      </c>
      <c r="AO13" s="72">
        <f t="shared" si="20"/>
        <v>2.4663677130044845E-2</v>
      </c>
      <c r="AP13" s="130">
        <f t="shared" si="21"/>
        <v>0.45833333333333331</v>
      </c>
      <c r="AQ13" s="120">
        <v>14.8</v>
      </c>
      <c r="AR13" s="48">
        <v>2.13</v>
      </c>
      <c r="AS13" s="65">
        <f t="shared" si="22"/>
        <v>1.4450474898236091E-2</v>
      </c>
      <c r="AT13" s="93">
        <f t="shared" si="23"/>
        <v>4.3567191654735118E-2</v>
      </c>
      <c r="AU13" s="48" t="s">
        <v>0</v>
      </c>
      <c r="AV13" s="79" t="s">
        <v>0</v>
      </c>
      <c r="AW13" s="144" t="s">
        <v>0</v>
      </c>
      <c r="AX13" s="98">
        <v>43.6</v>
      </c>
      <c r="AY13" s="18">
        <v>0.24</v>
      </c>
      <c r="AZ13" s="72">
        <f t="shared" si="26"/>
        <v>1.6759776536312849E-3</v>
      </c>
      <c r="BA13" s="115">
        <f t="shared" si="27"/>
        <v>4.908979341378605E-3</v>
      </c>
      <c r="BB13" s="18" t="s">
        <v>0</v>
      </c>
      <c r="BC13" s="6" t="s">
        <v>0</v>
      </c>
      <c r="BD13" s="146" t="s">
        <v>0</v>
      </c>
      <c r="BE13" s="120">
        <v>137.1</v>
      </c>
      <c r="BF13" s="48">
        <v>4.5999999999999996</v>
      </c>
      <c r="BG13" s="65">
        <f t="shared" si="30"/>
        <v>1.8906699547883269E-2</v>
      </c>
      <c r="BH13" s="93">
        <f t="shared" si="31"/>
        <v>9.4088770709756589E-2</v>
      </c>
      <c r="BI13" s="48" t="s">
        <v>0</v>
      </c>
      <c r="BJ13" s="79" t="s">
        <v>0</v>
      </c>
      <c r="BK13" s="144" t="s">
        <v>0</v>
      </c>
      <c r="BL13" s="98">
        <v>29.3</v>
      </c>
      <c r="BM13" s="21">
        <v>3.62</v>
      </c>
      <c r="BN13" s="72">
        <f t="shared" si="34"/>
        <v>9.5590176921045693E-3</v>
      </c>
      <c r="BO13" s="115">
        <f t="shared" si="35"/>
        <v>7.4043771732460628E-2</v>
      </c>
      <c r="BP13" s="18" t="s">
        <v>0</v>
      </c>
      <c r="BQ13" s="6" t="s">
        <v>0</v>
      </c>
      <c r="BR13" s="146" t="s">
        <v>0</v>
      </c>
      <c r="BS13" s="16">
        <v>33.4</v>
      </c>
      <c r="BT13" s="43">
        <f>SUM(B13,I13,P13,W13,AD13,AK13,AR13,AY13,BF13,BM13)</f>
        <v>48.89</v>
      </c>
      <c r="BU13" s="81">
        <f t="shared" si="38"/>
        <v>2.4380513541682247E-2</v>
      </c>
      <c r="BV13" s="152">
        <f t="shared" si="39"/>
        <v>1</v>
      </c>
      <c r="BW13" s="43">
        <f>SUM(E13,L13,S13,Z13,AG13,AN13,AU13,BB13,BI13,BP13)</f>
        <v>2.4000000000000004</v>
      </c>
      <c r="BX13" s="81">
        <f t="shared" si="40"/>
        <v>6.5897858319604622E-3</v>
      </c>
      <c r="BY13" s="87">
        <f t="shared" si="41"/>
        <v>1</v>
      </c>
      <c r="BZ13" s="26"/>
      <c r="CA13" s="26"/>
      <c r="CC13" s="5"/>
      <c r="CD13" s="5"/>
      <c r="CE13" s="5"/>
      <c r="CF13" s="5"/>
      <c r="CG13" s="5"/>
      <c r="CH13" s="5"/>
      <c r="CI13" s="5"/>
    </row>
    <row r="14" spans="1:87" ht="30.75" thickBot="1" x14ac:dyDescent="0.3">
      <c r="A14" s="10" t="s">
        <v>18</v>
      </c>
      <c r="B14" s="49">
        <v>1.6</v>
      </c>
      <c r="C14" s="67">
        <f t="shared" si="0"/>
        <v>6.3216120110628216E-3</v>
      </c>
      <c r="D14" s="94">
        <f t="shared" si="1"/>
        <v>5.1981806367771284E-2</v>
      </c>
      <c r="E14" s="49">
        <v>0.8</v>
      </c>
      <c r="F14" s="67">
        <f t="shared" ref="F14" si="51">E14/E$15</f>
        <v>3.9603960396039604E-2</v>
      </c>
      <c r="G14" s="109">
        <f t="shared" si="3"/>
        <v>0.12345679012345681</v>
      </c>
      <c r="H14" s="99">
        <v>49.6</v>
      </c>
      <c r="I14" s="20">
        <v>8.1999999999999993</v>
      </c>
      <c r="J14" s="73">
        <f t="shared" ref="J14" si="52">I14/I$15</f>
        <v>3.7788018433179721E-2</v>
      </c>
      <c r="K14" s="116">
        <f t="shared" si="5"/>
        <v>0.2664067576348278</v>
      </c>
      <c r="L14" s="20">
        <v>1.24</v>
      </c>
      <c r="M14" s="73">
        <f>L14/L$15</f>
        <v>2.2586520947176687E-2</v>
      </c>
      <c r="N14" s="131">
        <f t="shared" si="6"/>
        <v>0.19135802469135804</v>
      </c>
      <c r="O14" s="121">
        <v>22.1</v>
      </c>
      <c r="P14" s="49">
        <v>3.3</v>
      </c>
      <c r="Q14" s="67">
        <f t="shared" si="7"/>
        <v>2.5821596244131453E-2</v>
      </c>
      <c r="R14" s="94">
        <f t="shared" si="8"/>
        <v>0.10721247563352827</v>
      </c>
      <c r="S14" s="49">
        <v>0.9</v>
      </c>
      <c r="T14" s="67">
        <f t="shared" si="9"/>
        <v>4.9180327868852458E-2</v>
      </c>
      <c r="U14" s="109">
        <f t="shared" si="10"/>
        <v>0.1388888888888889</v>
      </c>
      <c r="V14" s="99">
        <v>34.799999999999997</v>
      </c>
      <c r="W14" s="20">
        <v>0.8</v>
      </c>
      <c r="X14" s="73">
        <f t="shared" si="11"/>
        <v>9.2915214866434396E-3</v>
      </c>
      <c r="Y14" s="116">
        <f t="shared" si="12"/>
        <v>2.5990903183885642E-2</v>
      </c>
      <c r="Z14" s="20">
        <v>0.16</v>
      </c>
      <c r="AA14" s="73">
        <f>Z14/Z$15</f>
        <v>1.1940298507462687E-2</v>
      </c>
      <c r="AB14" s="131">
        <f t="shared" si="13"/>
        <v>2.469135802469136E-2</v>
      </c>
      <c r="AC14" s="121">
        <v>71.599999999999994</v>
      </c>
      <c r="AD14" s="49">
        <v>2.1</v>
      </c>
      <c r="AE14" s="67">
        <f t="shared" si="14"/>
        <v>1.0841507485802789E-2</v>
      </c>
      <c r="AF14" s="94">
        <f t="shared" si="15"/>
        <v>6.8226120857699815E-2</v>
      </c>
      <c r="AG14" s="49">
        <v>0</v>
      </c>
      <c r="AH14" s="67">
        <f t="shared" si="16"/>
        <v>0</v>
      </c>
      <c r="AI14" s="109">
        <f t="shared" si="17"/>
        <v>0</v>
      </c>
      <c r="AJ14" s="99">
        <v>43.3</v>
      </c>
      <c r="AK14" s="20">
        <v>2</v>
      </c>
      <c r="AL14" s="73">
        <f t="shared" si="18"/>
        <v>9.3109869646182484E-3</v>
      </c>
      <c r="AM14" s="116">
        <f t="shared" si="19"/>
        <v>6.497725795971411E-2</v>
      </c>
      <c r="AN14" s="20">
        <v>0.2</v>
      </c>
      <c r="AO14" s="73">
        <f t="shared" si="20"/>
        <v>4.4843049327354259E-3</v>
      </c>
      <c r="AP14" s="131">
        <f t="shared" si="21"/>
        <v>3.0864197530864203E-2</v>
      </c>
      <c r="AQ14" s="121">
        <v>45.3</v>
      </c>
      <c r="AR14" s="49">
        <v>2.5</v>
      </c>
      <c r="AS14" s="67">
        <f t="shared" si="22"/>
        <v>1.6960651289009497E-2</v>
      </c>
      <c r="AT14" s="94">
        <f t="shared" si="23"/>
        <v>8.1221572449642634E-2</v>
      </c>
      <c r="AU14" s="49">
        <v>0.24</v>
      </c>
      <c r="AV14" s="67">
        <f t="shared" si="24"/>
        <v>7.3394495412844023E-3</v>
      </c>
      <c r="AW14" s="109">
        <f t="shared" si="25"/>
        <v>3.7037037037037035E-2</v>
      </c>
      <c r="AX14" s="99">
        <v>39.700000000000003</v>
      </c>
      <c r="AY14" s="20">
        <v>2.2000000000000002</v>
      </c>
      <c r="AZ14" s="73">
        <f t="shared" si="26"/>
        <v>1.5363128491620115E-2</v>
      </c>
      <c r="BA14" s="116">
        <f t="shared" si="27"/>
        <v>7.147498375568552E-2</v>
      </c>
      <c r="BB14" s="20">
        <v>0.8</v>
      </c>
      <c r="BC14" s="73">
        <f t="shared" si="28"/>
        <v>2.1390374331550804E-2</v>
      </c>
      <c r="BD14" s="131">
        <f t="shared" si="29"/>
        <v>0.12345679012345681</v>
      </c>
      <c r="BE14" s="121">
        <v>42.3</v>
      </c>
      <c r="BF14" s="49">
        <v>3.74</v>
      </c>
      <c r="BG14" s="67">
        <f t="shared" si="30"/>
        <v>1.5371968762844225E-2</v>
      </c>
      <c r="BH14" s="94">
        <f t="shared" si="31"/>
        <v>0.12150747238466539</v>
      </c>
      <c r="BI14" s="49">
        <v>1.1000000000000001</v>
      </c>
      <c r="BJ14" s="67">
        <f t="shared" si="32"/>
        <v>2.1359223300970877E-2</v>
      </c>
      <c r="BK14" s="109">
        <f t="shared" si="33"/>
        <v>0.16975308641975312</v>
      </c>
      <c r="BL14" s="99">
        <v>32.799999999999997</v>
      </c>
      <c r="BM14" s="33">
        <v>4.34</v>
      </c>
      <c r="BN14" s="73">
        <f t="shared" si="34"/>
        <v>1.1460258780036968E-2</v>
      </c>
      <c r="BO14" s="116">
        <f t="shared" si="35"/>
        <v>0.14100064977257962</v>
      </c>
      <c r="BP14" s="20">
        <v>1.04</v>
      </c>
      <c r="BQ14" s="73">
        <f t="shared" si="36"/>
        <v>2.3798627002288329E-2</v>
      </c>
      <c r="BR14" s="131">
        <f t="shared" si="37"/>
        <v>0.16049382716049385</v>
      </c>
      <c r="BS14" s="148">
        <v>30.6</v>
      </c>
      <c r="BT14" s="44">
        <f>SUM(B14,I14,P14,W14,AD14,AK14,AR14,AY14,BF14,BM14)</f>
        <v>30.779999999999998</v>
      </c>
      <c r="BU14" s="82">
        <f t="shared" si="38"/>
        <v>1.5349400834791973E-2</v>
      </c>
      <c r="BV14" s="153">
        <f t="shared" si="39"/>
        <v>1</v>
      </c>
      <c r="BW14" s="44">
        <f>SUM(E14,L14,S14,Z14,AG14,AN14,AU14,BB14,BI14,BP14)</f>
        <v>6.4799999999999995</v>
      </c>
      <c r="BX14" s="82">
        <f t="shared" si="40"/>
        <v>1.7792421746293245E-2</v>
      </c>
      <c r="BY14" s="88">
        <f t="shared" si="41"/>
        <v>1</v>
      </c>
      <c r="BZ14" s="26"/>
      <c r="CA14" s="26"/>
      <c r="CC14" s="5"/>
      <c r="CD14" s="5"/>
      <c r="CE14" s="5"/>
      <c r="CF14" s="5"/>
      <c r="CG14" s="5"/>
      <c r="CH14" s="5"/>
      <c r="CI14" s="5"/>
    </row>
    <row r="15" spans="1:87" ht="30.75" thickBot="1" x14ac:dyDescent="0.3">
      <c r="A15" s="34" t="s">
        <v>43</v>
      </c>
      <c r="B15" s="50">
        <v>253.1</v>
      </c>
      <c r="C15" s="68">
        <f>SUM(C6:C14)</f>
        <v>1</v>
      </c>
      <c r="D15" s="95"/>
      <c r="E15" s="50">
        <v>20.2</v>
      </c>
      <c r="F15" s="68">
        <f>SUM(F6:F14)</f>
        <v>1</v>
      </c>
      <c r="G15" s="110"/>
      <c r="H15" s="100">
        <v>3.9</v>
      </c>
      <c r="I15" s="35">
        <v>217</v>
      </c>
      <c r="J15" s="74">
        <f>SUM(J6:J14)</f>
        <v>0.99953917050691254</v>
      </c>
      <c r="K15" s="117"/>
      <c r="L15" s="35">
        <v>54.9</v>
      </c>
      <c r="M15" s="74">
        <f>SUM(M6:M14)</f>
        <v>0.99963570127504553</v>
      </c>
      <c r="N15" s="132"/>
      <c r="O15" s="122">
        <v>4.2</v>
      </c>
      <c r="P15" s="50">
        <v>127.8</v>
      </c>
      <c r="Q15" s="68">
        <f>SUM(Q6:Q14)</f>
        <v>1</v>
      </c>
      <c r="R15" s="95"/>
      <c r="S15" s="50">
        <v>18.3</v>
      </c>
      <c r="T15" s="68">
        <f>SUM(T6:T14)</f>
        <v>1</v>
      </c>
      <c r="U15" s="110"/>
      <c r="V15" s="100">
        <v>5.5</v>
      </c>
      <c r="W15" s="35">
        <v>86.1</v>
      </c>
      <c r="X15" s="74">
        <f>SUM(X6:X14)</f>
        <v>1</v>
      </c>
      <c r="Y15" s="117"/>
      <c r="Z15" s="35">
        <v>13.4</v>
      </c>
      <c r="AA15" s="74">
        <f>SUM(AA6:AA14)</f>
        <v>0.99999999999999989</v>
      </c>
      <c r="AB15" s="132"/>
      <c r="AC15" s="122">
        <v>6.8</v>
      </c>
      <c r="AD15" s="50">
        <v>193.7</v>
      </c>
      <c r="AE15" s="68">
        <f>SUM(AE6:AE14)</f>
        <v>1</v>
      </c>
      <c r="AF15" s="95"/>
      <c r="AG15" s="50">
        <v>47.5</v>
      </c>
      <c r="AH15" s="68">
        <f>SUM(AH6:AH14)</f>
        <v>0.99999999999999989</v>
      </c>
      <c r="AI15" s="110"/>
      <c r="AJ15" s="100">
        <v>4.5</v>
      </c>
      <c r="AK15" s="35">
        <v>214.8</v>
      </c>
      <c r="AL15" s="74">
        <f>SUM(AL6:AL14)</f>
        <v>1.0004655493482306</v>
      </c>
      <c r="AM15" s="117"/>
      <c r="AN15" s="35">
        <v>44.6</v>
      </c>
      <c r="AO15" s="74">
        <f>SUM(AO6:AO14)</f>
        <v>1</v>
      </c>
      <c r="AP15" s="132"/>
      <c r="AQ15" s="122">
        <v>4.2</v>
      </c>
      <c r="AR15" s="50">
        <v>147.4</v>
      </c>
      <c r="AS15" s="68">
        <f>SUM(AS6:AS14)</f>
        <v>0.99952510176390774</v>
      </c>
      <c r="AT15" s="95"/>
      <c r="AU15" s="50">
        <v>32.700000000000003</v>
      </c>
      <c r="AV15" s="68">
        <f>SUM(AV6:AV14)</f>
        <v>1.001223241590214</v>
      </c>
      <c r="AW15" s="110"/>
      <c r="AX15" s="100">
        <v>5.2</v>
      </c>
      <c r="AY15" s="35">
        <v>143.19999999999999</v>
      </c>
      <c r="AZ15" s="74">
        <f>SUM(AZ6:AZ14)</f>
        <v>0.99958100558659213</v>
      </c>
      <c r="BA15" s="117"/>
      <c r="BB15" s="35">
        <v>37.4</v>
      </c>
      <c r="BC15" s="74">
        <f>SUM(BC6:BC14)</f>
        <v>1.0000000000000002</v>
      </c>
      <c r="BD15" s="132"/>
      <c r="BE15" s="122">
        <v>5.2</v>
      </c>
      <c r="BF15" s="50">
        <v>243.3</v>
      </c>
      <c r="BG15" s="68">
        <f>SUM(BG6:BG14)</f>
        <v>1.0004110152075627</v>
      </c>
      <c r="BH15" s="95"/>
      <c r="BI15" s="50">
        <v>51.5</v>
      </c>
      <c r="BJ15" s="68">
        <f>SUM(BJ6:BJ14)</f>
        <v>1</v>
      </c>
      <c r="BK15" s="110"/>
      <c r="BL15" s="100">
        <v>4</v>
      </c>
      <c r="BM15" s="36">
        <v>378.7</v>
      </c>
      <c r="BN15" s="74">
        <f>SUM(BN6:BN14)</f>
        <v>1.0005809347768684</v>
      </c>
      <c r="BO15" s="117"/>
      <c r="BP15" s="35">
        <v>43.7</v>
      </c>
      <c r="BQ15" s="74">
        <f>SUM(BQ6:BQ14)</f>
        <v>0.99908466819221964</v>
      </c>
      <c r="BR15" s="132"/>
      <c r="BS15" s="41">
        <v>3.2</v>
      </c>
      <c r="BT15" s="45">
        <f>SUM(BT6:BT14)</f>
        <v>2005.2900000000002</v>
      </c>
      <c r="BU15" s="83">
        <f>SUM(BU6:BU14)</f>
        <v>0.99999999999999989</v>
      </c>
      <c r="BV15" s="154"/>
      <c r="BW15" s="45">
        <f>SUM(E15,L15,S15,Z15,AG15,AN15,AU15,BB15,BI15,BP15)</f>
        <v>364.2</v>
      </c>
      <c r="BX15" s="83">
        <f>SUM(BX6:BX14)</f>
        <v>0.99994508511806701</v>
      </c>
      <c r="BY15" s="89"/>
      <c r="BZ15" s="26"/>
      <c r="CA15" s="26"/>
      <c r="CC15" s="5"/>
      <c r="CD15" s="5"/>
      <c r="CE15" s="5"/>
      <c r="CF15" s="5"/>
      <c r="CG15" s="5"/>
      <c r="CH15" s="5"/>
      <c r="CI15" s="5"/>
    </row>
    <row r="16" spans="1:87" ht="30" x14ac:dyDescent="0.25">
      <c r="A16" s="25" t="s">
        <v>32</v>
      </c>
      <c r="B16" s="51"/>
      <c r="C16" s="69"/>
      <c r="D16" s="69"/>
      <c r="E16" s="51"/>
      <c r="F16" s="69"/>
      <c r="G16" s="111"/>
      <c r="H16" s="52"/>
      <c r="I16" s="30"/>
      <c r="J16" s="75"/>
      <c r="K16" s="76"/>
      <c r="L16" s="30"/>
      <c r="M16" s="75"/>
      <c r="N16" s="133"/>
      <c r="O16" s="32"/>
      <c r="P16" s="51"/>
      <c r="Q16" s="78"/>
      <c r="R16" s="69"/>
      <c r="S16" s="51"/>
      <c r="T16" s="78"/>
      <c r="U16" s="111"/>
      <c r="V16" s="52"/>
      <c r="W16" s="30"/>
      <c r="X16" s="75"/>
      <c r="Y16" s="76"/>
      <c r="Z16" s="30"/>
      <c r="AA16" s="75"/>
      <c r="AB16" s="133"/>
      <c r="AC16" s="32"/>
      <c r="AD16" s="51"/>
      <c r="AE16" s="78"/>
      <c r="AF16" s="69"/>
      <c r="AG16" s="51"/>
      <c r="AH16" s="78"/>
      <c r="AI16" s="111"/>
      <c r="AJ16" s="52"/>
      <c r="AK16" s="30"/>
      <c r="AL16" s="75"/>
      <c r="AM16" s="76"/>
      <c r="AN16" s="30"/>
      <c r="AO16" s="75"/>
      <c r="AP16" s="133"/>
      <c r="AQ16" s="32"/>
      <c r="AR16" s="51"/>
      <c r="AS16" s="78"/>
      <c r="AT16" s="69"/>
      <c r="AU16" s="51"/>
      <c r="AV16" s="78"/>
      <c r="AW16" s="111"/>
      <c r="AX16" s="52"/>
      <c r="AY16" s="30"/>
      <c r="AZ16" s="75"/>
      <c r="BA16" s="76"/>
      <c r="BB16" s="30"/>
      <c r="BC16" s="75"/>
      <c r="BD16" s="133"/>
      <c r="BE16" s="32"/>
      <c r="BF16" s="51"/>
      <c r="BG16" s="78"/>
      <c r="BH16" s="69"/>
      <c r="BI16" s="51"/>
      <c r="BJ16" s="78"/>
      <c r="BK16" s="111"/>
      <c r="BL16" s="52"/>
      <c r="BM16" s="31"/>
      <c r="BN16" s="75"/>
      <c r="BO16" s="76"/>
      <c r="BP16" s="30"/>
      <c r="BQ16" s="75"/>
      <c r="BR16" s="133"/>
      <c r="BS16" s="31"/>
      <c r="BT16" s="46"/>
      <c r="BU16" s="84"/>
      <c r="BV16" s="84"/>
      <c r="BW16" s="46"/>
      <c r="BX16" s="84"/>
      <c r="BY16" s="90"/>
      <c r="BZ16" s="26"/>
      <c r="CA16" s="26"/>
      <c r="CC16" s="5"/>
      <c r="CD16" s="5"/>
      <c r="CE16" s="5"/>
      <c r="CF16" s="5"/>
      <c r="CG16" s="5"/>
      <c r="CH16" s="5"/>
    </row>
    <row r="17" spans="1:90" ht="30" x14ac:dyDescent="0.25">
      <c r="A17" s="27" t="s">
        <v>2</v>
      </c>
      <c r="B17" s="48">
        <v>112.6</v>
      </c>
      <c r="C17" s="65">
        <f>B17/B$15</f>
        <v>0.44488344527854601</v>
      </c>
      <c r="D17" s="92">
        <f>B17/$BT17</f>
        <v>0.11565324568611339</v>
      </c>
      <c r="E17" s="48">
        <v>12.2</v>
      </c>
      <c r="F17" s="65">
        <f>E17/E$15</f>
        <v>0.60396039603960394</v>
      </c>
      <c r="G17" s="107">
        <f>E17/$BW17</f>
        <v>6.2156103525575705E-2</v>
      </c>
      <c r="H17" s="98">
        <v>5.9</v>
      </c>
      <c r="I17" s="18">
        <v>131.6</v>
      </c>
      <c r="J17" s="72">
        <f>I17/I$15</f>
        <v>0.6064516129032258</v>
      </c>
      <c r="K17" s="114">
        <f>I17/$BT17</f>
        <v>0.13516844700082167</v>
      </c>
      <c r="L17" s="18">
        <v>40.6</v>
      </c>
      <c r="M17" s="72">
        <f>L17/L$15</f>
        <v>0.73952641165755928</v>
      </c>
      <c r="N17" s="129">
        <f>L17/$BW17</f>
        <v>0.20684736091298145</v>
      </c>
      <c r="O17" s="120">
        <v>5.5</v>
      </c>
      <c r="P17" s="48">
        <v>65.2</v>
      </c>
      <c r="Q17" s="65">
        <f>P17/P$15</f>
        <v>0.51017214397496091</v>
      </c>
      <c r="R17" s="92">
        <f>P17/$BT17</f>
        <v>6.6967953985209536E-2</v>
      </c>
      <c r="S17" s="48">
        <v>7.9</v>
      </c>
      <c r="T17" s="65">
        <f>S17/S$15</f>
        <v>0.43169398907103823</v>
      </c>
      <c r="U17" s="107">
        <f>S17/$BW17</f>
        <v>4.0248624414102305E-2</v>
      </c>
      <c r="V17" s="98">
        <v>7.8</v>
      </c>
      <c r="W17" s="18">
        <v>65.400000000000006</v>
      </c>
      <c r="X17" s="72">
        <f>W17/W$15</f>
        <v>0.75958188153310113</v>
      </c>
      <c r="Y17" s="114">
        <f>W17/$BT17</f>
        <v>6.7173377156943312E-2</v>
      </c>
      <c r="Z17" s="18">
        <v>11.3</v>
      </c>
      <c r="AA17" s="72">
        <f>Z17/Z$15</f>
        <v>0.84328358208955223</v>
      </c>
      <c r="AB17" s="129">
        <f>Z17/$BW17</f>
        <v>5.7570817199918488E-2</v>
      </c>
      <c r="AC17" s="120">
        <v>7.8</v>
      </c>
      <c r="AD17" s="48">
        <v>81.7</v>
      </c>
      <c r="AE17" s="65">
        <f>AD17/AD$15</f>
        <v>0.42178626742385134</v>
      </c>
      <c r="AF17" s="92">
        <f>AD17/$BT17</f>
        <v>8.3915365653245685E-2</v>
      </c>
      <c r="AG17" s="48">
        <v>21</v>
      </c>
      <c r="AH17" s="65">
        <f>AG17/AG$15</f>
        <v>0.44210526315789472</v>
      </c>
      <c r="AI17" s="107">
        <f>AG17/$BW17</f>
        <v>0.10699001426533523</v>
      </c>
      <c r="AJ17" s="98">
        <v>7</v>
      </c>
      <c r="AK17" s="18">
        <v>115.8</v>
      </c>
      <c r="AL17" s="72">
        <f>AK17/AK$15</f>
        <v>0.53910614525139655</v>
      </c>
      <c r="AM17" s="114">
        <f>AK17/$BT17</f>
        <v>0.11894001643385373</v>
      </c>
      <c r="AN17" s="18">
        <v>29.8</v>
      </c>
      <c r="AO17" s="72">
        <f>AN17/AN$15</f>
        <v>0.66816143497757852</v>
      </c>
      <c r="AP17" s="129">
        <f>AN17/$BW17</f>
        <v>0.15182392500509476</v>
      </c>
      <c r="AQ17" s="120">
        <v>5.8</v>
      </c>
      <c r="AR17" s="48">
        <v>87.7</v>
      </c>
      <c r="AS17" s="65">
        <f>AR17/AR$15</f>
        <v>0.5949796472184532</v>
      </c>
      <c r="AT17" s="92">
        <f>AR17/$BT17</f>
        <v>9.0078060805258833E-2</v>
      </c>
      <c r="AU17" s="48">
        <v>19.420000000000002</v>
      </c>
      <c r="AV17" s="65">
        <f>AU17/AU$15</f>
        <v>0.59388379204892972</v>
      </c>
      <c r="AW17" s="107">
        <f>AU17/$BW17</f>
        <v>9.8940289382514784E-2</v>
      </c>
      <c r="AX17" s="98">
        <v>6.7</v>
      </c>
      <c r="AY17" s="18">
        <v>57.9</v>
      </c>
      <c r="AZ17" s="72">
        <f>AY17/AY$15</f>
        <v>0.40432960893854752</v>
      </c>
      <c r="BA17" s="114">
        <f>AY17/$BT17</f>
        <v>5.9470008216926863E-2</v>
      </c>
      <c r="BB17" s="18">
        <v>13.7</v>
      </c>
      <c r="BC17" s="72">
        <f>BB17/BB$15</f>
        <v>0.36631016042780751</v>
      </c>
      <c r="BD17" s="129">
        <f>BB17/$BW17</f>
        <v>6.9798247401671079E-2</v>
      </c>
      <c r="BE17" s="120">
        <v>8.3000000000000007</v>
      </c>
      <c r="BF17" s="48">
        <v>66.599999999999994</v>
      </c>
      <c r="BG17" s="65">
        <f>BF17/BF$15</f>
        <v>0.2737361282367447</v>
      </c>
      <c r="BH17" s="92">
        <f>BF17/$BT17</f>
        <v>6.8405916187345928E-2</v>
      </c>
      <c r="BI17" s="48">
        <v>14.62</v>
      </c>
      <c r="BJ17" s="65">
        <f>BI17/BI$15</f>
        <v>0.28388349514563105</v>
      </c>
      <c r="BK17" s="107">
        <f>BI17/$BW17</f>
        <v>7.4485428979009574E-2</v>
      </c>
      <c r="BL17" s="98">
        <v>7.7</v>
      </c>
      <c r="BM17" s="21">
        <v>189.1</v>
      </c>
      <c r="BN17" s="72">
        <f>BM17/BM$15</f>
        <v>0.49933984684446792</v>
      </c>
      <c r="BO17" s="114">
        <f>BM17/$BT17</f>
        <v>0.194227608874281</v>
      </c>
      <c r="BP17" s="18">
        <v>25.74</v>
      </c>
      <c r="BQ17" s="72">
        <f>BP17/BP$15</f>
        <v>0.58901601830663608</v>
      </c>
      <c r="BR17" s="129">
        <f>BP17/$BW17</f>
        <v>0.13113918891379661</v>
      </c>
      <c r="BS17" s="16">
        <v>4.5</v>
      </c>
      <c r="BT17" s="43">
        <f>SUM(B17,I17,P17,W17,AD17,AK17,AR17,AY17,BF17,BM17)</f>
        <v>973.6</v>
      </c>
      <c r="BU17" s="81">
        <f>BT17/BT$15</f>
        <v>0.48551581068074939</v>
      </c>
      <c r="BV17" s="152">
        <f>SUM(D17,K17,R17,Y17,AF17,AM17,AT17,BA17,BH17,BO17)</f>
        <v>1</v>
      </c>
      <c r="BW17" s="43">
        <f>SUM(E17,L17,S17,Z17,AG17,AN17,AU17,BB17,BI17,BP17)</f>
        <v>196.28</v>
      </c>
      <c r="BX17" s="81">
        <f>BW17/BW$15</f>
        <v>0.53893465129049978</v>
      </c>
      <c r="BY17" s="87">
        <f>SUM(G17,N17,U17,AB17,AI17,AP17,AW17,BD17,BK17,BR17)</f>
        <v>0.99999999999999989</v>
      </c>
      <c r="BZ17" s="26"/>
      <c r="CA17" s="26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</row>
    <row r="18" spans="1:90" ht="30" x14ac:dyDescent="0.25">
      <c r="A18" s="28" t="s">
        <v>3</v>
      </c>
      <c r="B18" s="48">
        <v>64.7</v>
      </c>
      <c r="C18" s="65">
        <f t="shared" ref="C18:C19" si="53">B18/B$15</f>
        <v>0.25563018569735285</v>
      </c>
      <c r="D18" s="92">
        <f t="shared" ref="D18:D19" si="54">B18/$BT18</f>
        <v>0.11966855324973182</v>
      </c>
      <c r="E18" s="48">
        <v>3.76</v>
      </c>
      <c r="F18" s="65">
        <f t="shared" ref="F18" si="55">E18/E$15</f>
        <v>0.18613861386138614</v>
      </c>
      <c r="G18" s="107">
        <f t="shared" ref="G18:G19" si="56">E18/$BW18</f>
        <v>3.6419992251065472E-2</v>
      </c>
      <c r="H18" s="98">
        <v>7.8</v>
      </c>
      <c r="I18" s="18">
        <v>49.3</v>
      </c>
      <c r="J18" s="72">
        <f t="shared" ref="J18" si="57">I18/I$15</f>
        <v>0.22718894009216589</v>
      </c>
      <c r="K18" s="114">
        <f t="shared" ref="K18:K19" si="58">I18/$BT18</f>
        <v>9.1184848148559164E-2</v>
      </c>
      <c r="L18" s="18">
        <v>9</v>
      </c>
      <c r="M18" s="72">
        <f t="shared" ref="M18" si="59">L18/L$15</f>
        <v>0.16393442622950821</v>
      </c>
      <c r="N18" s="129">
        <f t="shared" ref="N18:N19" si="60">L18/$BW18</f>
        <v>8.7175513366912039E-2</v>
      </c>
      <c r="O18" s="120">
        <v>9</v>
      </c>
      <c r="P18" s="48">
        <v>34.1</v>
      </c>
      <c r="Q18" s="65">
        <f t="shared" ref="Q18" si="61">P18/P$15</f>
        <v>0.26682316118935839</v>
      </c>
      <c r="R18" s="92">
        <f t="shared" ref="R18:R19" si="62">P18/$BT18</f>
        <v>6.3071061295453715E-2</v>
      </c>
      <c r="S18" s="48">
        <v>7.4</v>
      </c>
      <c r="T18" s="65">
        <f t="shared" ref="T18" si="63">S18/S$15</f>
        <v>0.40437158469945356</v>
      </c>
      <c r="U18" s="107">
        <f t="shared" ref="U18:U19" si="64">S18/$BW18</f>
        <v>7.1677644323905457E-2</v>
      </c>
      <c r="V18" s="143">
        <v>10.8</v>
      </c>
      <c r="W18" s="18">
        <v>13.3</v>
      </c>
      <c r="X18" s="72">
        <f t="shared" ref="X18" si="65">W18/W$15</f>
        <v>0.15447154471544716</v>
      </c>
      <c r="Y18" s="114">
        <f t="shared" ref="Y18:Y19" si="66">W18/$BT18</f>
        <v>2.4599563496467282E-2</v>
      </c>
      <c r="Z18" s="18">
        <v>2.1</v>
      </c>
      <c r="AA18" s="72">
        <f t="shared" ref="AA18" si="67">Z18/Z$15</f>
        <v>0.15671641791044777</v>
      </c>
      <c r="AB18" s="129">
        <f t="shared" ref="AB18:AB19" si="68">Z18/$BW18</f>
        <v>2.0340953118946143E-2</v>
      </c>
      <c r="AC18" s="145">
        <v>17.3</v>
      </c>
      <c r="AD18" s="48">
        <v>69.099999999999994</v>
      </c>
      <c r="AE18" s="65">
        <f t="shared" ref="AE18" si="69">AD18/AD$15</f>
        <v>0.35673722250903456</v>
      </c>
      <c r="AF18" s="92">
        <f t="shared" ref="AF18:AF19" si="70">AD18/$BT18</f>
        <v>0.1278067547072097</v>
      </c>
      <c r="AG18" s="48">
        <v>16.84</v>
      </c>
      <c r="AH18" s="65">
        <f t="shared" ref="AH18" si="71">AG18/AG$15</f>
        <v>0.35452631578947369</v>
      </c>
      <c r="AI18" s="107">
        <f t="shared" ref="AI18:AI19" si="72">AG18/$BW18</f>
        <v>0.1631150716776443</v>
      </c>
      <c r="AJ18" s="143">
        <v>7.6</v>
      </c>
      <c r="AK18" s="18">
        <v>63.3</v>
      </c>
      <c r="AL18" s="72">
        <f t="shared" ref="AL18" si="73">AK18/AK$15</f>
        <v>0.29469273743016755</v>
      </c>
      <c r="AM18" s="114">
        <f t="shared" ref="AM18:AM19" si="74">AK18/$BT18</f>
        <v>0.11707912551326156</v>
      </c>
      <c r="AN18" s="18">
        <v>9.74</v>
      </c>
      <c r="AO18" s="72">
        <f t="shared" ref="AO18" si="75">AN18/AN$15</f>
        <v>0.21838565022421524</v>
      </c>
      <c r="AP18" s="129">
        <f t="shared" ref="AP18:AP19" si="76">AN18/$BW18</f>
        <v>9.4343277799302586E-2</v>
      </c>
      <c r="AQ18" s="145">
        <v>7.9</v>
      </c>
      <c r="AR18" s="48">
        <v>36.24</v>
      </c>
      <c r="AS18" s="65">
        <f t="shared" ref="AS18" si="77">AR18/AR$15</f>
        <v>0.24586160108548169</v>
      </c>
      <c r="AT18" s="92">
        <f t="shared" ref="AT18:AT19" si="78">AR18/$BT18</f>
        <v>6.702918654977251E-2</v>
      </c>
      <c r="AU18" s="48">
        <v>9.34</v>
      </c>
      <c r="AV18" s="65">
        <f t="shared" ref="AV18" si="79">AU18/AU$15</f>
        <v>0.28562691131498469</v>
      </c>
      <c r="AW18" s="107">
        <f t="shared" ref="AW18:AW19" si="80">AU18/$BW18</f>
        <v>9.0468810538550937E-2</v>
      </c>
      <c r="AX18" s="143">
        <v>10.5</v>
      </c>
      <c r="AY18" s="18">
        <v>59.14</v>
      </c>
      <c r="AZ18" s="72">
        <f t="shared" ref="AZ18" si="81">AY18/AY$15</f>
        <v>0.41298882681564247</v>
      </c>
      <c r="BA18" s="114">
        <f t="shared" ref="BA18:BA19" si="82">AY18/$BT18</f>
        <v>0.1093848259534643</v>
      </c>
      <c r="BB18" s="18">
        <v>19.559999999999999</v>
      </c>
      <c r="BC18" s="72">
        <f t="shared" ref="BC18" si="83">BB18/BB$15</f>
        <v>0.52299465240641707</v>
      </c>
      <c r="BD18" s="129">
        <f t="shared" ref="BD18:BD19" si="84">BB18/$BW18</f>
        <v>0.18946144905075549</v>
      </c>
      <c r="BE18" s="145">
        <v>8.1999999999999993</v>
      </c>
      <c r="BF18" s="48">
        <v>82.64</v>
      </c>
      <c r="BG18" s="65">
        <f t="shared" ref="BG18" si="85">BF18/BF$15</f>
        <v>0.33966296752979858</v>
      </c>
      <c r="BH18" s="92">
        <f t="shared" ref="BH18:BH19" si="86">BF18/$BT18</f>
        <v>0.1528502201013576</v>
      </c>
      <c r="BI18" s="48">
        <v>17.36</v>
      </c>
      <c r="BJ18" s="65">
        <f t="shared" ref="BJ18" si="87">BI18/BI$15</f>
        <v>0.3370873786407767</v>
      </c>
      <c r="BK18" s="107">
        <f t="shared" ref="BK18:BK19" si="88">BI18/$BW18</f>
        <v>0.16815187911662144</v>
      </c>
      <c r="BL18" s="143">
        <v>6.9</v>
      </c>
      <c r="BM18" s="21">
        <v>68.84</v>
      </c>
      <c r="BN18" s="72">
        <f t="shared" ref="BN18" si="89">BM18/BM$15</f>
        <v>0.18177977290731451</v>
      </c>
      <c r="BO18" s="114">
        <f t="shared" ref="BO18:BO19" si="90">BM18/$BT18</f>
        <v>0.1273258609847224</v>
      </c>
      <c r="BP18" s="18">
        <v>8.14</v>
      </c>
      <c r="BQ18" s="72">
        <f t="shared" ref="BQ18" si="91">BP18/BP$15</f>
        <v>0.18627002288329519</v>
      </c>
      <c r="BR18" s="129">
        <f t="shared" ref="BR18:BR19" si="92">BP18/$BW18</f>
        <v>7.8845408756296004E-2</v>
      </c>
      <c r="BS18" s="17">
        <v>7.6</v>
      </c>
      <c r="BT18" s="43">
        <f>SUM(B18,I18,P18,W18,AD18,AK18,AR18,AY18,BF18,BM18)</f>
        <v>540.66</v>
      </c>
      <c r="BU18" s="81">
        <f t="shared" ref="BU18:BU19" si="93">BT18/BT$15</f>
        <v>0.26961686339631669</v>
      </c>
      <c r="BV18" s="152">
        <f t="shared" ref="BV18:BV19" si="94">SUM(D18,K18,R18,Y18,AF18,AM18,AT18,BA18,BH18,BO18)</f>
        <v>1.0000000000000002</v>
      </c>
      <c r="BW18" s="43">
        <f>SUM(E18,L18,S18,Z18,AG18,AN18,AU18,BB18,BI18,BP18)</f>
        <v>103.24000000000001</v>
      </c>
      <c r="BX18" s="81">
        <f t="shared" ref="BX18:BX19" si="95">BW18/BW$15</f>
        <v>0.28347062053816585</v>
      </c>
      <c r="BY18" s="87">
        <f t="shared" ref="BY18:BY19" si="96">SUM(G18,N18,U18,AB18,AI18,AP18,AW18,BD18,BK18,BR18)</f>
        <v>0.99999999999999989</v>
      </c>
      <c r="BZ18" s="26"/>
      <c r="CA18" s="26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</row>
    <row r="19" spans="1:90" ht="30.75" thickBot="1" x14ac:dyDescent="0.3">
      <c r="A19" s="29" t="s">
        <v>4</v>
      </c>
      <c r="B19" s="53">
        <v>75.8</v>
      </c>
      <c r="C19" s="70">
        <f t="shared" si="53"/>
        <v>0.29948636902410114</v>
      </c>
      <c r="D19" s="96">
        <f t="shared" si="54"/>
        <v>0.15436624307592048</v>
      </c>
      <c r="E19" s="53">
        <v>4.26</v>
      </c>
      <c r="F19" s="70">
        <f t="shared" ref="F19" si="97">E19/E$15</f>
        <v>0.21089108910891088</v>
      </c>
      <c r="G19" s="112">
        <f t="shared" si="56"/>
        <v>6.5903465346534656E-2</v>
      </c>
      <c r="H19" s="101">
        <v>7.2</v>
      </c>
      <c r="I19" s="19">
        <v>36.1</v>
      </c>
      <c r="J19" s="77">
        <f t="shared" ref="J19" si="98">I19/I$15</f>
        <v>0.16635944700460831</v>
      </c>
      <c r="K19" s="118">
        <f t="shared" si="58"/>
        <v>7.3517432388400125E-2</v>
      </c>
      <c r="L19" s="19">
        <v>5.3</v>
      </c>
      <c r="M19" s="77">
        <f t="shared" ref="M19" si="99">L19/L$15</f>
        <v>9.6539162112932606E-2</v>
      </c>
      <c r="N19" s="134">
        <f t="shared" si="60"/>
        <v>8.1992574257425746E-2</v>
      </c>
      <c r="O19" s="123">
        <v>10.5</v>
      </c>
      <c r="P19" s="53">
        <v>28.5</v>
      </c>
      <c r="Q19" s="70">
        <f t="shared" ref="Q19" si="100">P19/P$15</f>
        <v>0.22300469483568075</v>
      </c>
      <c r="R19" s="96">
        <f t="shared" si="62"/>
        <v>5.8040078201368521E-2</v>
      </c>
      <c r="S19" s="53">
        <v>3</v>
      </c>
      <c r="T19" s="70">
        <f t="shared" ref="T19" si="101">S19/S$15</f>
        <v>0.16393442622950818</v>
      </c>
      <c r="U19" s="112">
        <f t="shared" si="64"/>
        <v>4.641089108910891E-2</v>
      </c>
      <c r="V19" s="101">
        <v>11.8</v>
      </c>
      <c r="W19" s="19">
        <v>7.4</v>
      </c>
      <c r="X19" s="77">
        <f t="shared" ref="X19" si="102">W19/W$15</f>
        <v>8.5946573751451816E-2</v>
      </c>
      <c r="Y19" s="118">
        <f t="shared" si="66"/>
        <v>1.5070055392636037E-2</v>
      </c>
      <c r="Z19" s="19">
        <v>0</v>
      </c>
      <c r="AA19" s="77">
        <f t="shared" ref="AA19" si="103">Z19/Z$15</f>
        <v>0</v>
      </c>
      <c r="AB19" s="134">
        <f t="shared" si="68"/>
        <v>0</v>
      </c>
      <c r="AC19" s="123">
        <v>23.2</v>
      </c>
      <c r="AD19" s="53">
        <v>43</v>
      </c>
      <c r="AE19" s="70">
        <f t="shared" ref="AE19" si="104">AD19/AD$15</f>
        <v>0.2219927723283428</v>
      </c>
      <c r="AF19" s="96">
        <f t="shared" si="70"/>
        <v>8.7569240795047243E-2</v>
      </c>
      <c r="AG19" s="53">
        <v>9.64</v>
      </c>
      <c r="AH19" s="70">
        <f t="shared" ref="AH19" si="105">AG19/AG$15</f>
        <v>0.20294736842105265</v>
      </c>
      <c r="AI19" s="112">
        <f t="shared" si="72"/>
        <v>0.14913366336633663</v>
      </c>
      <c r="AJ19" s="101">
        <v>9.6</v>
      </c>
      <c r="AK19" s="19">
        <v>35.700000000000003</v>
      </c>
      <c r="AL19" s="77">
        <f t="shared" ref="AL19" si="106">AK19/AK$15</f>
        <v>0.16620111731843576</v>
      </c>
      <c r="AM19" s="118">
        <f t="shared" si="74"/>
        <v>7.2702834799608998E-2</v>
      </c>
      <c r="AN19" s="19">
        <v>5.04</v>
      </c>
      <c r="AO19" s="77">
        <f t="shared" ref="AO19" si="107">AN19/AN$15</f>
        <v>0.11300448430493273</v>
      </c>
      <c r="AP19" s="134">
        <f t="shared" si="76"/>
        <v>7.797029702970297E-2</v>
      </c>
      <c r="AQ19" s="123">
        <v>10.6</v>
      </c>
      <c r="AR19" s="53">
        <v>23.44</v>
      </c>
      <c r="AS19" s="70">
        <f t="shared" ref="AS19" si="108">AR19/AR$15</f>
        <v>0.15902306648575307</v>
      </c>
      <c r="AT19" s="96">
        <f t="shared" si="78"/>
        <v>4.7735418703160643E-2</v>
      </c>
      <c r="AU19" s="53">
        <v>3.94</v>
      </c>
      <c r="AV19" s="70">
        <f t="shared" ref="AV19" si="109">AU19/AU$15</f>
        <v>0.12048929663608561</v>
      </c>
      <c r="AW19" s="112">
        <f t="shared" si="80"/>
        <v>6.0952970297029702E-2</v>
      </c>
      <c r="AX19" s="101">
        <v>13</v>
      </c>
      <c r="AY19" s="19">
        <v>26.2</v>
      </c>
      <c r="AZ19" s="77">
        <f t="shared" ref="AZ19" si="110">AY19/AY$15</f>
        <v>0.18296089385474862</v>
      </c>
      <c r="BA19" s="118">
        <f t="shared" si="82"/>
        <v>5.3356142065819484E-2</v>
      </c>
      <c r="BB19" s="19">
        <v>4.0999999999999996</v>
      </c>
      <c r="BC19" s="77">
        <f t="shared" ref="BC19" si="111">BB19/BB$15</f>
        <v>0.10962566844919786</v>
      </c>
      <c r="BD19" s="134">
        <f t="shared" si="84"/>
        <v>6.3428217821782179E-2</v>
      </c>
      <c r="BE19" s="123">
        <v>12.3</v>
      </c>
      <c r="BF19" s="53">
        <v>94.1</v>
      </c>
      <c r="BG19" s="70">
        <f t="shared" ref="BG19" si="112">BF19/BF$15</f>
        <v>0.38676531031648165</v>
      </c>
      <c r="BH19" s="96">
        <f t="shared" si="86"/>
        <v>0.191634082763115</v>
      </c>
      <c r="BI19" s="53">
        <v>19.52</v>
      </c>
      <c r="BJ19" s="70">
        <f t="shared" ref="BJ19" si="113">BI19/BI$15</f>
        <v>0.37902912621359225</v>
      </c>
      <c r="BK19" s="112">
        <f t="shared" si="88"/>
        <v>0.30198019801980197</v>
      </c>
      <c r="BL19" s="101">
        <v>6.5</v>
      </c>
      <c r="BM19" s="24">
        <v>120.8</v>
      </c>
      <c r="BN19" s="77">
        <f t="shared" ref="BN19" si="114">BM19/BM$15</f>
        <v>0.31898600475310274</v>
      </c>
      <c r="BO19" s="118">
        <f t="shared" si="90"/>
        <v>0.24600847181492341</v>
      </c>
      <c r="BP19" s="19">
        <v>9.84</v>
      </c>
      <c r="BQ19" s="77">
        <f t="shared" ref="BQ19" si="115">BP19/BP$15</f>
        <v>0.2251716247139588</v>
      </c>
      <c r="BR19" s="134">
        <f t="shared" si="92"/>
        <v>0.15222772277227722</v>
      </c>
      <c r="BS19" s="149">
        <v>5.7</v>
      </c>
      <c r="BT19" s="44">
        <f>SUM(B19,I19,P19,W19,AD19,AK19,AR19,AY19,BF19,BM19)</f>
        <v>491.04</v>
      </c>
      <c r="BU19" s="85">
        <f t="shared" si="93"/>
        <v>0.24487231273282167</v>
      </c>
      <c r="BV19" s="153">
        <f t="shared" si="94"/>
        <v>1</v>
      </c>
      <c r="BW19" s="44">
        <f>SUM(E19,L19,S19,Z19,AG19,AN19,AU19,BB19,BI19,BP19)</f>
        <v>64.64</v>
      </c>
      <c r="BX19" s="85">
        <f t="shared" si="95"/>
        <v>0.17748489840746842</v>
      </c>
      <c r="BY19" s="88">
        <f t="shared" si="96"/>
        <v>1</v>
      </c>
      <c r="BZ19" s="26"/>
      <c r="CA19" s="26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</row>
    <row r="20" spans="1:90" ht="30.75" thickBot="1" x14ac:dyDescent="0.3">
      <c r="A20" s="34" t="s">
        <v>43</v>
      </c>
      <c r="B20" s="50">
        <f>SUM(B17:B19)</f>
        <v>253.10000000000002</v>
      </c>
      <c r="C20" s="68">
        <f>SUM(C17:C19)</f>
        <v>1</v>
      </c>
      <c r="D20" s="95"/>
      <c r="E20" s="50">
        <f>SUM(E17:E19)</f>
        <v>20.22</v>
      </c>
      <c r="F20" s="68">
        <f>SUM(F17:F19)</f>
        <v>1.000990099009901</v>
      </c>
      <c r="G20" s="110"/>
      <c r="H20" s="100"/>
      <c r="I20" s="35">
        <f>SUM(I17:I19)</f>
        <v>216.99999999999997</v>
      </c>
      <c r="J20" s="74">
        <f>SUM(J17:J19)</f>
        <v>1</v>
      </c>
      <c r="K20" s="117"/>
      <c r="L20" s="35">
        <f>SUM(L17:L19)</f>
        <v>54.9</v>
      </c>
      <c r="M20" s="74">
        <f>SUM(M17:M19)</f>
        <v>1</v>
      </c>
      <c r="N20" s="132"/>
      <c r="O20" s="122"/>
      <c r="P20" s="50">
        <f>SUM(P17:P19)</f>
        <v>127.80000000000001</v>
      </c>
      <c r="Q20" s="68">
        <f>SUM(Q17:Q19)</f>
        <v>1</v>
      </c>
      <c r="R20" s="95"/>
      <c r="S20" s="50">
        <f>SUM(S17:S19)</f>
        <v>18.3</v>
      </c>
      <c r="T20" s="68">
        <f>SUM(T17:T19)</f>
        <v>1</v>
      </c>
      <c r="U20" s="110"/>
      <c r="V20" s="100"/>
      <c r="W20" s="35">
        <f>SUM(W17:W19)</f>
        <v>86.100000000000009</v>
      </c>
      <c r="X20" s="74">
        <f>SUM(X17:X19)</f>
        <v>1</v>
      </c>
      <c r="Y20" s="117"/>
      <c r="Z20" s="35">
        <f>SUM(Z17:Z19)</f>
        <v>13.4</v>
      </c>
      <c r="AA20" s="74">
        <f>SUM(AA17:AA19)</f>
        <v>1</v>
      </c>
      <c r="AB20" s="132"/>
      <c r="AC20" s="122"/>
      <c r="AD20" s="50">
        <f>SUM(AD17:AD19)</f>
        <v>193.8</v>
      </c>
      <c r="AE20" s="68">
        <f>SUM(AE17:AE19)</f>
        <v>1.0005162622612287</v>
      </c>
      <c r="AF20" s="95"/>
      <c r="AG20" s="50">
        <f>SUM(AG17:AG19)</f>
        <v>47.480000000000004</v>
      </c>
      <c r="AH20" s="68">
        <f>SUM(AH17:AH19)</f>
        <v>0.99957894736842101</v>
      </c>
      <c r="AI20" s="110"/>
      <c r="AJ20" s="100"/>
      <c r="AK20" s="35">
        <f>SUM(AK17:AK19)</f>
        <v>214.8</v>
      </c>
      <c r="AL20" s="74">
        <f>SUM(AL17:AL19)</f>
        <v>0.99999999999999989</v>
      </c>
      <c r="AM20" s="117"/>
      <c r="AN20" s="35">
        <f>SUM(AN17:AN19)</f>
        <v>44.58</v>
      </c>
      <c r="AO20" s="74">
        <f>SUM(AO17:AO19)</f>
        <v>0.99955156950672652</v>
      </c>
      <c r="AP20" s="132"/>
      <c r="AQ20" s="122"/>
      <c r="AR20" s="50">
        <f>SUM(AR17:AR19)</f>
        <v>147.38</v>
      </c>
      <c r="AS20" s="68">
        <f>SUM(AS17:AS19)</f>
        <v>0.99986431478968796</v>
      </c>
      <c r="AT20" s="95"/>
      <c r="AU20" s="50">
        <f>SUM(AU17:AU19)</f>
        <v>32.700000000000003</v>
      </c>
      <c r="AV20" s="68">
        <f>SUM(AV17:AV19)</f>
        <v>1</v>
      </c>
      <c r="AW20" s="110"/>
      <c r="AX20" s="100"/>
      <c r="AY20" s="35">
        <f>SUM(AY17:AY19)</f>
        <v>143.23999999999998</v>
      </c>
      <c r="AZ20" s="74">
        <f>SUM(AZ17:AZ19)</f>
        <v>1.0002793296089387</v>
      </c>
      <c r="BA20" s="117"/>
      <c r="BB20" s="35">
        <f>SUM(BB17:BB19)</f>
        <v>37.36</v>
      </c>
      <c r="BC20" s="74">
        <f>SUM(BC17:BC19)</f>
        <v>0.99893048128342243</v>
      </c>
      <c r="BD20" s="132"/>
      <c r="BE20" s="122"/>
      <c r="BF20" s="50">
        <f>SUM(BF17:BF19)</f>
        <v>243.34</v>
      </c>
      <c r="BG20" s="68">
        <f>SUM(BG17:BG19)</f>
        <v>1.0001644060830248</v>
      </c>
      <c r="BH20" s="95"/>
      <c r="BI20" s="50">
        <f>SUM(BI17:BI19)</f>
        <v>51.5</v>
      </c>
      <c r="BJ20" s="68">
        <f>SUM(BJ17:BJ19)</f>
        <v>1</v>
      </c>
      <c r="BK20" s="110"/>
      <c r="BL20" s="100"/>
      <c r="BM20" s="36">
        <f>SUM(BM17:BM19)</f>
        <v>378.74</v>
      </c>
      <c r="BN20" s="74">
        <f>SUM(BN17:BN19)</f>
        <v>1.0001056245048852</v>
      </c>
      <c r="BO20" s="117"/>
      <c r="BP20" s="35">
        <f>SUM(BP17:BP19)</f>
        <v>43.72</v>
      </c>
      <c r="BQ20" s="74">
        <f>SUM(BQ17:BQ19)</f>
        <v>1.0004576659038902</v>
      </c>
      <c r="BR20" s="132"/>
      <c r="BS20" s="41"/>
      <c r="BT20" s="45">
        <f>SUM(BT17:BT19)</f>
        <v>2005.3</v>
      </c>
      <c r="BU20" s="83">
        <f>SUM(BU17:BU19)</f>
        <v>1.0000049868098877</v>
      </c>
      <c r="BV20" s="154"/>
      <c r="BW20" s="45">
        <f>SUM(BW17:BW19)</f>
        <v>364.15999999999997</v>
      </c>
      <c r="BX20" s="83">
        <f>SUM(BX17:BX19)</f>
        <v>0.99989017023613402</v>
      </c>
      <c r="BY20" s="89"/>
      <c r="BZ20" s="37"/>
    </row>
    <row r="21" spans="1:90" x14ac:dyDescent="0.25">
      <c r="B21" s="37"/>
      <c r="C21" s="60"/>
      <c r="D21" s="60"/>
      <c r="E21" s="37"/>
      <c r="F21" s="60"/>
      <c r="G21" s="60"/>
      <c r="H21" s="37"/>
      <c r="I21" s="37"/>
      <c r="J21" s="60"/>
      <c r="K21" s="60"/>
      <c r="L21" s="37"/>
      <c r="M21" s="60"/>
      <c r="N21" s="60"/>
      <c r="O21" s="37"/>
      <c r="P21" s="37"/>
      <c r="Q21" s="60"/>
      <c r="R21" s="60"/>
      <c r="S21" s="37"/>
      <c r="T21" s="60"/>
      <c r="U21" s="60"/>
      <c r="V21" s="37"/>
      <c r="W21" s="37"/>
      <c r="X21" s="60"/>
      <c r="Y21" s="60"/>
      <c r="Z21" s="37"/>
      <c r="AA21" s="60"/>
      <c r="AB21" s="60"/>
      <c r="AC21" s="37"/>
      <c r="AD21" s="37"/>
      <c r="AE21" s="60"/>
      <c r="AF21" s="60"/>
      <c r="AG21" s="37"/>
      <c r="AH21" s="60"/>
      <c r="AI21" s="60"/>
      <c r="AJ21" s="37"/>
      <c r="AK21" s="37"/>
      <c r="AL21" s="60"/>
      <c r="AM21" s="60"/>
      <c r="AN21" s="37"/>
      <c r="AO21" s="60"/>
      <c r="AP21" s="60"/>
      <c r="AQ21" s="37"/>
      <c r="AR21" s="37"/>
      <c r="AS21" s="60"/>
      <c r="AT21" s="60"/>
      <c r="AU21" s="37"/>
      <c r="AV21" s="60"/>
      <c r="AW21" s="60"/>
      <c r="AX21" s="37"/>
      <c r="AY21" s="37"/>
      <c r="AZ21" s="60"/>
      <c r="BA21" s="60"/>
      <c r="BB21" s="37"/>
      <c r="BC21" s="60"/>
      <c r="BD21" s="60"/>
      <c r="BE21" s="37"/>
      <c r="BF21" s="37"/>
      <c r="BG21" s="60"/>
      <c r="BH21" s="60"/>
      <c r="BI21" s="37"/>
      <c r="BJ21" s="60"/>
      <c r="BK21" s="60"/>
      <c r="BL21" s="37"/>
      <c r="BM21" s="37"/>
      <c r="BN21" s="60"/>
      <c r="BO21" s="60"/>
      <c r="BP21" s="37"/>
      <c r="BQ21" s="60"/>
      <c r="BR21" s="60"/>
      <c r="BS21" s="37"/>
      <c r="BT21" s="37"/>
      <c r="BU21" s="60"/>
      <c r="BV21" s="60"/>
      <c r="BW21" s="37"/>
      <c r="BX21" s="60"/>
      <c r="BY21" s="60"/>
    </row>
    <row r="22" spans="1:90" x14ac:dyDescent="0.25">
      <c r="A22" s="1" t="s">
        <v>1</v>
      </c>
    </row>
    <row r="23" spans="1:90" x14ac:dyDescent="0.25">
      <c r="A23" s="1"/>
      <c r="B23" s="37"/>
      <c r="C23" s="60"/>
      <c r="D23" s="60"/>
      <c r="E23" s="37"/>
      <c r="F23" s="60"/>
      <c r="G23" s="60"/>
      <c r="H23" s="37"/>
      <c r="I23" s="37"/>
      <c r="J23" s="60"/>
      <c r="K23" s="60"/>
      <c r="L23" s="37"/>
      <c r="M23" s="60"/>
      <c r="N23" s="60"/>
      <c r="O23" s="37"/>
      <c r="P23" s="37"/>
      <c r="Q23" s="60"/>
      <c r="R23" s="60"/>
      <c r="S23" s="37"/>
      <c r="T23" s="60"/>
      <c r="U23" s="60"/>
      <c r="V23" s="37"/>
      <c r="W23" s="37"/>
      <c r="X23" s="60"/>
      <c r="Y23" s="60"/>
      <c r="Z23" s="37"/>
      <c r="AA23" s="60"/>
      <c r="AB23" s="60"/>
      <c r="AC23" s="37"/>
      <c r="AD23" s="37"/>
      <c r="AE23" s="60"/>
      <c r="AF23" s="60"/>
      <c r="AG23" s="37"/>
      <c r="AH23" s="60"/>
      <c r="AI23" s="60"/>
      <c r="AJ23" s="37"/>
      <c r="AK23" s="37"/>
      <c r="AL23" s="60"/>
      <c r="AM23" s="60"/>
      <c r="AN23" s="37"/>
      <c r="AO23" s="60"/>
      <c r="AP23" s="60"/>
      <c r="AQ23" s="37"/>
      <c r="AR23" s="37"/>
      <c r="AS23" s="60"/>
      <c r="AT23" s="60"/>
      <c r="AU23" s="37"/>
      <c r="AV23" s="60"/>
      <c r="AW23" s="60"/>
      <c r="AX23" s="37"/>
      <c r="AY23" s="37"/>
      <c r="AZ23" s="60"/>
      <c r="BA23" s="60"/>
      <c r="BB23" s="37"/>
      <c r="BC23" s="60"/>
      <c r="BD23" s="60"/>
      <c r="BE23" s="37"/>
      <c r="BF23" s="37"/>
      <c r="BG23" s="60"/>
      <c r="BH23" s="60"/>
      <c r="BI23" s="37"/>
      <c r="BJ23" s="60"/>
      <c r="BK23" s="60"/>
      <c r="BL23" s="37"/>
      <c r="BM23" s="37"/>
      <c r="BN23" s="60"/>
      <c r="BO23" s="60"/>
      <c r="BP23" s="37"/>
      <c r="BQ23" s="60"/>
      <c r="BR23" s="60"/>
      <c r="BS23" s="37"/>
      <c r="BV23" s="60"/>
      <c r="BY23" s="60"/>
    </row>
    <row r="24" spans="1:90" x14ac:dyDescent="0.25">
      <c r="A24" s="2" t="s">
        <v>5</v>
      </c>
      <c r="B24" s="37"/>
      <c r="C24" s="60"/>
      <c r="D24" s="60"/>
      <c r="E24" s="37"/>
      <c r="F24" s="60"/>
      <c r="G24" s="60"/>
      <c r="H24" s="37"/>
      <c r="I24" s="37"/>
      <c r="J24" s="60"/>
      <c r="K24" s="60"/>
      <c r="L24" s="37"/>
      <c r="M24" s="60"/>
      <c r="N24" s="60"/>
      <c r="O24" s="37"/>
      <c r="P24" s="37"/>
      <c r="Q24" s="60"/>
      <c r="R24" s="60"/>
      <c r="S24" s="37"/>
      <c r="T24" s="60"/>
      <c r="U24" s="60"/>
      <c r="V24" s="37"/>
      <c r="W24" s="37"/>
      <c r="X24" s="60"/>
      <c r="Y24" s="60"/>
      <c r="Z24" s="37"/>
      <c r="AA24" s="60"/>
      <c r="AB24" s="60"/>
      <c r="AC24" s="37"/>
      <c r="AD24" s="37"/>
      <c r="AE24" s="60"/>
      <c r="AF24" s="60"/>
      <c r="AG24" s="37"/>
      <c r="AH24" s="60"/>
      <c r="AI24" s="60"/>
      <c r="AJ24" s="37"/>
      <c r="AK24" s="37"/>
      <c r="AL24" s="60"/>
      <c r="AM24" s="60"/>
      <c r="AN24" s="37"/>
      <c r="AO24" s="60"/>
      <c r="AP24" s="60"/>
      <c r="AQ24" s="37"/>
      <c r="AR24" s="37"/>
      <c r="AS24" s="60"/>
      <c r="AT24" s="60"/>
      <c r="AU24" s="37"/>
      <c r="AV24" s="60"/>
      <c r="AW24" s="60"/>
      <c r="AX24" s="37"/>
      <c r="AY24" s="37"/>
      <c r="AZ24" s="60"/>
      <c r="BA24" s="60"/>
      <c r="BB24" s="37"/>
      <c r="BC24" s="60"/>
      <c r="BD24" s="60"/>
      <c r="BE24" s="37"/>
      <c r="BF24" s="37"/>
      <c r="BG24" s="60"/>
      <c r="BH24" s="60"/>
      <c r="BI24" s="37"/>
      <c r="BJ24" s="60"/>
      <c r="BK24" s="60"/>
      <c r="BL24" s="37"/>
      <c r="BM24" s="37"/>
      <c r="BN24" s="60"/>
      <c r="BO24" s="60"/>
      <c r="BP24" s="37"/>
      <c r="BQ24" s="60"/>
      <c r="BR24" s="60"/>
      <c r="BS24" s="37"/>
      <c r="BV24" s="60"/>
      <c r="BY24" s="60"/>
    </row>
    <row r="25" spans="1:90" x14ac:dyDescent="0.25">
      <c r="A25" s="2" t="s">
        <v>47</v>
      </c>
    </row>
    <row r="26" spans="1:90" x14ac:dyDescent="0.25">
      <c r="A26" s="2" t="s">
        <v>46</v>
      </c>
    </row>
    <row r="27" spans="1:90" x14ac:dyDescent="0.25">
      <c r="A27" s="2" t="s">
        <v>45</v>
      </c>
    </row>
    <row r="28" spans="1:90" x14ac:dyDescent="0.25">
      <c r="A28" s="2" t="s">
        <v>6</v>
      </c>
    </row>
    <row r="29" spans="1:90" x14ac:dyDescent="0.25">
      <c r="A29" s="2" t="s">
        <v>7</v>
      </c>
    </row>
    <row r="30" spans="1:90" x14ac:dyDescent="0.25">
      <c r="A30" s="3"/>
    </row>
    <row r="31" spans="1:90" x14ac:dyDescent="0.25">
      <c r="A31" s="2" t="s">
        <v>8</v>
      </c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3"/>
    </row>
    <row r="40" spans="1:1" x14ac:dyDescent="0.25">
      <c r="A40" s="2"/>
    </row>
  </sheetData>
  <mergeCells count="12">
    <mergeCell ref="A4:A5"/>
    <mergeCell ref="BT4:BY4"/>
    <mergeCell ref="B4:H4"/>
    <mergeCell ref="I4:O4"/>
    <mergeCell ref="P4:V4"/>
    <mergeCell ref="W4:AC4"/>
    <mergeCell ref="AD4:AJ4"/>
    <mergeCell ref="AK4:AQ4"/>
    <mergeCell ref="AR4:AX4"/>
    <mergeCell ref="AY4:BE4"/>
    <mergeCell ref="BF4:BL4"/>
    <mergeCell ref="BM4:BS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2019-12-16T13:27:16Z</dcterms:created>
  <dcterms:modified xsi:type="dcterms:W3CDTF">2019-12-18T11:21:58Z</dcterms:modified>
</cp:coreProperties>
</file>