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DE\Originals_more_recent\Tabular_data\Info_level_B\Topic_Area\"/>
    </mc:Choice>
  </mc:AlternateContent>
  <bookViews>
    <workbookView xWindow="0" yWindow="0" windowWidth="28080" windowHeight="11370"/>
  </bookViews>
  <sheets>
    <sheet name="tab1" sheetId="1" r:id="rId1"/>
  </sheets>
  <calcPr calcId="162913"/>
</workbook>
</file>

<file path=xl/calcChain.xml><?xml version="1.0" encoding="utf-8"?>
<calcChain xmlns="http://schemas.openxmlformats.org/spreadsheetml/2006/main">
  <c r="L19" i="1" l="1"/>
  <c r="B20" i="1" l="1"/>
  <c r="F20" i="1" s="1"/>
  <c r="P19" i="1"/>
  <c r="G19" i="1" l="1"/>
  <c r="K19" i="1" s="1"/>
  <c r="Q6" i="1" l="1"/>
  <c r="U6" i="1" s="1"/>
  <c r="V20" i="1"/>
  <c r="Z20" i="1" s="1"/>
  <c r="V19" i="1"/>
  <c r="Z19" i="1" s="1"/>
  <c r="V18" i="1"/>
  <c r="Z18" i="1" s="1"/>
  <c r="V17" i="1"/>
  <c r="Z17" i="1" s="1"/>
  <c r="V16" i="1"/>
  <c r="Z16" i="1" s="1"/>
  <c r="V15" i="1"/>
  <c r="Z15" i="1" s="1"/>
  <c r="V14" i="1"/>
  <c r="Z14" i="1" s="1"/>
  <c r="V13" i="1"/>
  <c r="Z13" i="1" s="1"/>
  <c r="V12" i="1"/>
  <c r="Z12" i="1" s="1"/>
  <c r="V11" i="1"/>
  <c r="Z11" i="1" s="1"/>
  <c r="V10" i="1"/>
  <c r="Z10" i="1" s="1"/>
  <c r="V9" i="1"/>
  <c r="Z9" i="1" s="1"/>
  <c r="V8" i="1"/>
  <c r="Z8" i="1" s="1"/>
  <c r="V7" i="1"/>
  <c r="Z7" i="1" s="1"/>
  <c r="V6" i="1"/>
  <c r="Z6" i="1" s="1"/>
  <c r="Q20" i="1"/>
  <c r="U20" i="1" s="1"/>
  <c r="Q19" i="1"/>
  <c r="U19" i="1" s="1"/>
  <c r="Q18" i="1"/>
  <c r="U18" i="1" s="1"/>
  <c r="Q17" i="1"/>
  <c r="U17" i="1" s="1"/>
  <c r="Q16" i="1"/>
  <c r="U16" i="1" s="1"/>
  <c r="Q15" i="1"/>
  <c r="U15" i="1" s="1"/>
  <c r="Q14" i="1"/>
  <c r="U14" i="1" s="1"/>
  <c r="Q13" i="1"/>
  <c r="U13" i="1" s="1"/>
  <c r="Q12" i="1"/>
  <c r="U12" i="1" s="1"/>
  <c r="Q11" i="1"/>
  <c r="U11" i="1" s="1"/>
  <c r="Q10" i="1"/>
  <c r="U10" i="1" s="1"/>
  <c r="Q9" i="1"/>
  <c r="U9" i="1" s="1"/>
  <c r="Q8" i="1"/>
  <c r="U8" i="1" s="1"/>
  <c r="Q7" i="1"/>
  <c r="U7" i="1" s="1"/>
  <c r="L20" i="1"/>
  <c r="L18" i="1"/>
  <c r="L17" i="1"/>
  <c r="L16" i="1"/>
  <c r="L15" i="1"/>
  <c r="L14" i="1"/>
  <c r="L13" i="1"/>
  <c r="L12" i="1"/>
  <c r="L11" i="1"/>
  <c r="L10" i="1"/>
  <c r="L9" i="1"/>
  <c r="L8" i="1"/>
  <c r="L7" i="1"/>
  <c r="L6" i="1"/>
  <c r="P6" i="1" s="1"/>
  <c r="G20" i="1"/>
  <c r="K20" i="1" s="1"/>
  <c r="G18" i="1"/>
  <c r="K18" i="1" s="1"/>
  <c r="G17" i="1"/>
  <c r="K17" i="1" s="1"/>
  <c r="G16" i="1"/>
  <c r="K16" i="1" s="1"/>
  <c r="G15" i="1"/>
  <c r="K15" i="1" s="1"/>
  <c r="G14" i="1"/>
  <c r="K14" i="1" s="1"/>
  <c r="G13" i="1"/>
  <c r="K13" i="1" s="1"/>
  <c r="G12" i="1"/>
  <c r="K12" i="1" s="1"/>
  <c r="G11" i="1"/>
  <c r="K11" i="1" s="1"/>
  <c r="G10" i="1"/>
  <c r="K10" i="1" s="1"/>
  <c r="G9" i="1"/>
  <c r="K9" i="1" s="1"/>
  <c r="G8" i="1"/>
  <c r="K8" i="1" s="1"/>
  <c r="G7" i="1"/>
  <c r="K7" i="1" s="1"/>
  <c r="G6" i="1"/>
  <c r="K6" i="1" s="1"/>
  <c r="B18" i="1"/>
  <c r="B17" i="1"/>
  <c r="B16" i="1"/>
  <c r="B15" i="1"/>
  <c r="B14" i="1"/>
  <c r="B13" i="1"/>
  <c r="B12" i="1"/>
  <c r="B11" i="1"/>
  <c r="B10" i="1"/>
  <c r="B9" i="1"/>
  <c r="B8" i="1"/>
  <c r="B7" i="1"/>
  <c r="B6" i="1"/>
  <c r="F6" i="1" s="1"/>
  <c r="F18" i="1" l="1"/>
  <c r="P7" i="1"/>
  <c r="P8" i="1"/>
  <c r="P17" i="1"/>
  <c r="P18" i="1"/>
  <c r="P16" i="1"/>
  <c r="F14" i="1"/>
  <c r="P11" i="1"/>
  <c r="P10" i="1"/>
  <c r="F7" i="1"/>
  <c r="P12" i="1"/>
  <c r="P20" i="1"/>
  <c r="F10" i="1"/>
  <c r="P14" i="1"/>
  <c r="P15" i="1"/>
  <c r="P9" i="1"/>
  <c r="P13" i="1"/>
  <c r="F12" i="1"/>
  <c r="F11" i="1"/>
  <c r="F13" i="1"/>
  <c r="F15" i="1"/>
  <c r="F8" i="1"/>
  <c r="F16" i="1"/>
  <c r="F9" i="1"/>
  <c r="F17" i="1"/>
</calcChain>
</file>

<file path=xl/sharedStrings.xml><?xml version="1.0" encoding="utf-8"?>
<sst xmlns="http://schemas.openxmlformats.org/spreadsheetml/2006/main" count="70" uniqueCount="44">
  <si>
    <t>Land</t>
  </si>
  <si>
    <t>Baden-Württemberg</t>
  </si>
  <si>
    <t>Bayern</t>
  </si>
  <si>
    <t>Brandenburg + Berlin</t>
  </si>
  <si>
    <t>Hessen</t>
  </si>
  <si>
    <t>Mecklenburg-Vorpommern</t>
  </si>
  <si>
    <t>Niedersachsen</t>
  </si>
  <si>
    <t>Nordrhein-Westfalen</t>
  </si>
  <si>
    <t>Rheinland-Pfalz</t>
  </si>
  <si>
    <t>Saarland</t>
  </si>
  <si>
    <t>Sachsen</t>
  </si>
  <si>
    <t>Sachsen-Anhalt</t>
  </si>
  <si>
    <t>Schleswig-Holstein</t>
  </si>
  <si>
    <t>Thüringen</t>
  </si>
  <si>
    <t>Hamburg + Bremen</t>
  </si>
  <si>
    <t xml:space="preserve"> -- </t>
  </si>
  <si>
    <t>Value adding steps:</t>
  </si>
  <si>
    <t>Table formated</t>
  </si>
  <si>
    <t>Table Quality checked: Totals</t>
  </si>
  <si>
    <t>JRC value adding: 2020-01</t>
  </si>
  <si>
    <t>Accessible and inaccessible Forest Land</t>
  </si>
  <si>
    <t>Change from
2002 to 2012
in ha</t>
  </si>
  <si>
    <t>SE95 ± [%]
of Change</t>
  </si>
  <si>
    <t>Calculated
Status 2002
in ha</t>
  </si>
  <si>
    <r>
      <t xml:space="preserve">NFI-3 (2011-2013): NFI-3 Datenbank Tabelle: 2.02 Veränderung der Waldfläche [ha] nach Land und Eigentumsart </t>
    </r>
    <r>
      <rPr>
        <i/>
        <sz val="12"/>
        <color theme="1"/>
        <rFont val="Calibri"/>
        <family val="2"/>
        <scheme val="minor"/>
      </rPr>
      <t>oder auch</t>
    </r>
    <r>
      <rPr>
        <b/>
        <sz val="12"/>
        <color theme="1"/>
        <rFont val="Calibri"/>
        <family val="2"/>
        <scheme val="minor"/>
      </rPr>
      <t xml:space="preserve"> Ergebnisse der Waldinventur 2012 Report, Table 2.1.5 Veränderung der Waldfläche [ha] nach Land und Eigentumsart; </t>
    </r>
  </si>
  <si>
    <t>State forest (national property)</t>
  </si>
  <si>
    <t>State forest (property of the Land/NUTS 1 unit)</t>
  </si>
  <si>
    <t>Communal forest</t>
  </si>
  <si>
    <t>Private Forest</t>
  </si>
  <si>
    <t>All types of Ownership</t>
  </si>
  <si>
    <t>Cells in light grey contain the original values of the original Change Table 2.02</t>
  </si>
  <si>
    <t>From Table 1.02
Status 2012
in ha</t>
  </si>
  <si>
    <t>Calc. Change
2002 to 2012
in %</t>
  </si>
  <si>
    <t>Attention:</t>
  </si>
  <si>
    <t>The status of 2012 for Cell M19 was 1,978 ha in Table 1.02, while Table 2.02 indicated a positive change in Hamburg+Bremen NUTS 1 unit between 2002 and 2012 of 3,270 ha. It is possible to have a positive change (growth) of forest (3270 ha) that is larger than the actual forest area status of Hamburg+Bremen in 2012 with is only 1,978 ha.</t>
  </si>
  <si>
    <t>Columns 'Calculated Status 2002 in ha' added with the calculated difference of column 'From Table 1.02 Status 2012 in ha' and 'Change from 2002 to 2012 in ha' (the original values of the Change table 2.02).</t>
  </si>
  <si>
    <t>Columns 'From Table 1.02 Status 2012 in ha' copied from Table 1.02 containing the original values for the 2012 Status.</t>
  </si>
  <si>
    <t>Columns 'Calc. Change 2002 to 2012 in %' added with calculated values of percentage of Change between 2002 and 2012 on basis of the 2002 value.</t>
  </si>
  <si>
    <t>Accessible &amp; inaccessible F. parts Germany (all Länder)</t>
  </si>
  <si>
    <r>
      <t xml:space="preserve">3. NFI Database Table 2.02 (https://bwi.info/start.aspx) </t>
    </r>
    <r>
      <rPr>
        <b/>
        <sz val="11"/>
        <color theme="1"/>
        <rFont val="Calibri"/>
        <family val="2"/>
        <scheme val="minor"/>
      </rPr>
      <t>OR</t>
    </r>
    <r>
      <rPr>
        <sz val="11"/>
        <color theme="1"/>
        <rFont val="Calibri"/>
        <family val="2"/>
        <scheme val="minor"/>
      </rPr>
      <t xml:space="preserve"> NFI - Report: Ergebnisse der Bundeswaldinventur 2012, Chapter 2.1.5, page 64, (https://www.bundeswaldinventur.de/fileadmin/SITE_MASTER/content/Downloads/BMEL_BWI_Bericht_Ergebnisse_2012_RZ02_web-4.pdf)</t>
    </r>
  </si>
  <si>
    <r>
      <rPr>
        <b/>
        <sz val="11"/>
        <color theme="1"/>
        <rFont val="Calibri"/>
        <family val="2"/>
        <scheme val="minor"/>
      </rPr>
      <t>Full DB Query criteria as provided with the exported table</t>
    </r>
    <r>
      <rPr>
        <sz val="11"/>
        <color theme="1"/>
        <rFont val="Calibri"/>
        <family val="2"/>
        <scheme val="minor"/>
      </rPr>
      <t>: change in forest area [ha] by federal state and ownership type Filter:period=2002-2012 ; ; Basis:Germany, intersection area total forest of both inventories, including impassable forest, grid: 16km²: NI, NW, HE, SL, BY, BE, BB, ST, TH / 8km²: NI, BY, SN, TH / 4km²: SH, RP, BW, MV (intersection inventory net for NFI period 2002-2012); reell area (share of the tract corner) (77Z1PN_L113mf_0212/2014-5-12 9:51:38.940)</t>
    </r>
  </si>
  <si>
    <t>Source:</t>
  </si>
  <si>
    <t>Thünen-Institut, Dritte Bundeswaldinventur - Ergebnisdatenbank, https://bwi.info,  Aufruf am: [13.01.2020], 77Z1PN_L113mf_0212/2014-5-12 9:51:38.940</t>
  </si>
  <si>
    <t xml:space="preserve">NFI-3 (2011-2013): NFI-3 DB Table: 2.02 Change in Forest area [ha] by federal state (NUTS 1 level) and Ownership type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</si>
</sst>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000000"/>
      <name val="Calibri"/>
      <family val="2"/>
    </font>
    <font>
      <sz val="11"/>
      <color rgb="FF000000"/>
      <name val="Calibri"/>
      <family val="2"/>
      <scheme val="minor"/>
    </font>
    <font>
      <sz val="1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0" fillId="0" borderId="0" applyNumberFormat="0" applyBorder="0" applyAlignment="0"/>
  </cellStyleXfs>
  <cellXfs count="87">
    <xf numFmtId="0" fontId="0" fillId="0" borderId="0" xfId="0"/>
    <xf numFmtId="0" fontId="19" fillId="0" borderId="0" xfId="0" applyFont="1" applyAlignment="1">
      <alignment wrapText="1"/>
    </xf>
    <xf numFmtId="0" fontId="19" fillId="0" borderId="0" xfId="0" applyFont="1" applyAlignment="1">
      <alignment wrapText="1"/>
    </xf>
    <xf numFmtId="0" fontId="0" fillId="0" borderId="0" xfId="0"/>
    <xf numFmtId="0" fontId="0" fillId="0" borderId="0" xfId="0" applyFill="1"/>
    <xf numFmtId="0" fontId="21" fillId="0" borderId="0" xfId="43" applyFont="1" applyFill="1" applyProtection="1"/>
    <xf numFmtId="0" fontId="22" fillId="0" borderId="0" xfId="0" applyFont="1" applyAlignment="1">
      <alignment horizontal="center" vertical="center"/>
    </xf>
    <xf numFmtId="0" fontId="19" fillId="0" borderId="10" xfId="0" applyFont="1" applyBorder="1" applyAlignment="1">
      <alignment horizontal="center" wrapText="1"/>
    </xf>
    <xf numFmtId="0" fontId="19" fillId="0" borderId="16" xfId="0" applyFont="1" applyBorder="1" applyAlignment="1">
      <alignment horizont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4" fontId="0" fillId="0" borderId="0" xfId="0" applyNumberFormat="1"/>
    <xf numFmtId="3" fontId="0" fillId="0" borderId="0" xfId="0" applyNumberFormat="1"/>
    <xf numFmtId="0" fontId="23" fillId="0" borderId="0" xfId="0" applyFont="1" applyAlignment="1"/>
    <xf numFmtId="0" fontId="24" fillId="0" borderId="0" xfId="0" applyFont="1"/>
    <xf numFmtId="0" fontId="24" fillId="0" borderId="0" xfId="0" applyFont="1"/>
    <xf numFmtId="0" fontId="19" fillId="0" borderId="20" xfId="0" applyFont="1" applyBorder="1" applyAlignment="1">
      <alignment horizontal="center" wrapText="1"/>
    </xf>
    <xf numFmtId="3" fontId="19" fillId="33" borderId="21" xfId="0" applyNumberFormat="1" applyFont="1" applyFill="1" applyBorder="1" applyAlignment="1">
      <alignment horizontal="right" wrapText="1"/>
    </xf>
    <xf numFmtId="165" fontId="19" fillId="33" borderId="21" xfId="0" applyNumberFormat="1" applyFont="1" applyFill="1" applyBorder="1" applyAlignment="1">
      <alignment horizontal="right" wrapText="1"/>
    </xf>
    <xf numFmtId="3" fontId="19" fillId="33" borderId="24" xfId="0" applyNumberFormat="1" applyFont="1" applyFill="1" applyBorder="1" applyAlignment="1">
      <alignment horizontal="right" wrapText="1"/>
    </xf>
    <xf numFmtId="165" fontId="19" fillId="33" borderId="24" xfId="0" applyNumberFormat="1" applyFont="1" applyFill="1" applyBorder="1" applyAlignment="1">
      <alignment horizontal="right" wrapText="1"/>
    </xf>
    <xf numFmtId="0" fontId="19" fillId="0" borderId="27" xfId="0" applyFont="1" applyBorder="1" applyAlignment="1">
      <alignment horizontal="left" wrapText="1"/>
    </xf>
    <xf numFmtId="0" fontId="19" fillId="0" borderId="28" xfId="0" applyFont="1" applyBorder="1" applyAlignment="1">
      <alignment horizontal="left" wrapText="1"/>
    </xf>
    <xf numFmtId="0" fontId="19" fillId="0" borderId="29" xfId="0" applyFont="1" applyBorder="1" applyAlignment="1">
      <alignment horizontal="left" wrapText="1"/>
    </xf>
    <xf numFmtId="3" fontId="18" fillId="0" borderId="21" xfId="0" applyNumberFormat="1" applyFont="1" applyBorder="1" applyAlignment="1">
      <alignment horizontal="right" wrapText="1"/>
    </xf>
    <xf numFmtId="164" fontId="18" fillId="0" borderId="21" xfId="42" applyNumberFormat="1" applyFont="1" applyBorder="1" applyAlignment="1">
      <alignment horizontal="right" wrapText="1"/>
    </xf>
    <xf numFmtId="3" fontId="19" fillId="0" borderId="21" xfId="0" applyNumberFormat="1" applyFont="1" applyBorder="1" applyAlignment="1">
      <alignment horizontal="right" wrapText="1"/>
    </xf>
    <xf numFmtId="3" fontId="18" fillId="0" borderId="30" xfId="0" applyNumberFormat="1" applyFont="1" applyBorder="1" applyAlignment="1">
      <alignment horizontal="right" wrapText="1"/>
    </xf>
    <xf numFmtId="164" fontId="18" fillId="0" borderId="30" xfId="42" applyNumberFormat="1" applyFont="1" applyBorder="1" applyAlignment="1">
      <alignment horizontal="right" wrapText="1"/>
    </xf>
    <xf numFmtId="3" fontId="19" fillId="0" borderId="14" xfId="0" applyNumberFormat="1" applyFont="1" applyBorder="1" applyAlignment="1">
      <alignment horizontal="right" wrapText="1"/>
    </xf>
    <xf numFmtId="164" fontId="19" fillId="0" borderId="15" xfId="42" applyNumberFormat="1" applyFont="1" applyBorder="1" applyAlignment="1">
      <alignment horizontal="right" wrapText="1"/>
    </xf>
    <xf numFmtId="3" fontId="18" fillId="0" borderId="31" xfId="0" applyNumberFormat="1" applyFont="1" applyBorder="1" applyAlignment="1">
      <alignment horizontal="right" wrapText="1"/>
    </xf>
    <xf numFmtId="164" fontId="19" fillId="0" borderId="32" xfId="42" applyNumberFormat="1" applyFont="1" applyBorder="1" applyAlignment="1">
      <alignment horizontal="right" wrapText="1"/>
    </xf>
    <xf numFmtId="3" fontId="19" fillId="0" borderId="17" xfId="0" applyNumberFormat="1" applyFont="1" applyBorder="1" applyAlignment="1">
      <alignment horizontal="right" wrapText="1"/>
    </xf>
    <xf numFmtId="164" fontId="19" fillId="0" borderId="18" xfId="42" applyNumberFormat="1" applyFont="1" applyBorder="1" applyAlignment="1">
      <alignment horizontal="right" wrapText="1"/>
    </xf>
    <xf numFmtId="164" fontId="18" fillId="0" borderId="35" xfId="42" applyNumberFormat="1" applyFont="1" applyBorder="1" applyAlignment="1">
      <alignment horizontal="right" wrapText="1"/>
    </xf>
    <xf numFmtId="3" fontId="19" fillId="0" borderId="13" xfId="0" applyNumberFormat="1" applyFont="1" applyBorder="1" applyAlignment="1">
      <alignment horizontal="right" wrapText="1"/>
    </xf>
    <xf numFmtId="3" fontId="19" fillId="0" borderId="31" xfId="0" applyNumberFormat="1" applyFont="1" applyBorder="1" applyAlignment="1">
      <alignment horizontal="right" wrapText="1"/>
    </xf>
    <xf numFmtId="3" fontId="19" fillId="0" borderId="16" xfId="0" applyNumberFormat="1" applyFont="1" applyBorder="1" applyAlignment="1">
      <alignment horizontal="right" wrapText="1"/>
    </xf>
    <xf numFmtId="164" fontId="18" fillId="0" borderId="32" xfId="42" applyNumberFormat="1" applyFont="1" applyBorder="1" applyAlignment="1">
      <alignment horizontal="right" wrapText="1"/>
    </xf>
    <xf numFmtId="0" fontId="19" fillId="33" borderId="17" xfId="0" applyFont="1" applyFill="1" applyBorder="1" applyAlignment="1">
      <alignment horizontal="center" wrapText="1"/>
    </xf>
    <xf numFmtId="3" fontId="18" fillId="33" borderId="21" xfId="0" applyNumberFormat="1" applyFont="1" applyFill="1" applyBorder="1" applyAlignment="1">
      <alignment horizontal="right" wrapText="1"/>
    </xf>
    <xf numFmtId="165" fontId="18" fillId="33" borderId="21" xfId="0" applyNumberFormat="1" applyFont="1" applyFill="1" applyBorder="1" applyAlignment="1">
      <alignment horizontal="right" wrapText="1"/>
    </xf>
    <xf numFmtId="0" fontId="0" fillId="33" borderId="0" xfId="0" applyFill="1"/>
    <xf numFmtId="3" fontId="19" fillId="33" borderId="14" xfId="0" applyNumberFormat="1" applyFont="1" applyFill="1" applyBorder="1" applyAlignment="1">
      <alignment horizontal="right" wrapText="1"/>
    </xf>
    <xf numFmtId="165" fontId="19" fillId="33" borderId="14" xfId="0" applyNumberFormat="1" applyFont="1" applyFill="1" applyBorder="1" applyAlignment="1">
      <alignment horizontal="right" wrapText="1"/>
    </xf>
    <xf numFmtId="3" fontId="19" fillId="33" borderId="17" xfId="0" applyNumberFormat="1" applyFont="1" applyFill="1" applyBorder="1" applyAlignment="1">
      <alignment horizontal="right" wrapText="1"/>
    </xf>
    <xf numFmtId="165" fontId="19" fillId="33" borderId="17" xfId="0" applyNumberFormat="1" applyFont="1" applyFill="1" applyBorder="1" applyAlignment="1">
      <alignment horizontal="right" wrapText="1"/>
    </xf>
    <xf numFmtId="164" fontId="19" fillId="34" borderId="25" xfId="42" applyNumberFormat="1" applyFont="1" applyFill="1" applyBorder="1" applyAlignment="1">
      <alignment horizontal="right" wrapText="1"/>
    </xf>
    <xf numFmtId="3" fontId="19" fillId="34" borderId="23" xfId="0" applyNumberFormat="1" applyFont="1" applyFill="1" applyBorder="1" applyAlignment="1">
      <alignment horizontal="right" wrapText="1"/>
    </xf>
    <xf numFmtId="3" fontId="19" fillId="34" borderId="24" xfId="0" applyNumberFormat="1" applyFont="1" applyFill="1" applyBorder="1" applyAlignment="1">
      <alignment horizontal="right" wrapText="1"/>
    </xf>
    <xf numFmtId="164" fontId="19" fillId="34" borderId="24" xfId="42" applyNumberFormat="1" applyFont="1" applyFill="1" applyBorder="1" applyAlignment="1">
      <alignment horizontal="right" wrapText="1"/>
    </xf>
    <xf numFmtId="0" fontId="21" fillId="33" borderId="0" xfId="43" applyFont="1" applyFill="1" applyProtection="1"/>
    <xf numFmtId="164" fontId="19" fillId="34" borderId="36" xfId="42" applyNumberFormat="1" applyFont="1" applyFill="1" applyBorder="1" applyAlignment="1">
      <alignment horizontal="right" wrapText="1"/>
    </xf>
    <xf numFmtId="3" fontId="18" fillId="0" borderId="33" xfId="0" applyNumberFormat="1" applyFont="1" applyBorder="1" applyAlignment="1">
      <alignment horizontal="right" wrapText="1"/>
    </xf>
    <xf numFmtId="3" fontId="19" fillId="34" borderId="37" xfId="0" applyNumberFormat="1" applyFont="1" applyFill="1" applyBorder="1" applyAlignment="1">
      <alignment horizontal="right" wrapText="1"/>
    </xf>
    <xf numFmtId="3" fontId="18" fillId="0" borderId="38" xfId="0" applyNumberFormat="1" applyFont="1" applyBorder="1" applyAlignment="1">
      <alignment horizontal="right" wrapText="1"/>
    </xf>
    <xf numFmtId="3" fontId="18" fillId="0" borderId="39" xfId="0" applyNumberFormat="1" applyFont="1" applyBorder="1" applyAlignment="1">
      <alignment horizontal="right" wrapText="1"/>
    </xf>
    <xf numFmtId="3" fontId="18" fillId="33" borderId="39" xfId="0" applyNumberFormat="1" applyFont="1" applyFill="1" applyBorder="1" applyAlignment="1">
      <alignment horizontal="right" wrapText="1"/>
    </xf>
    <xf numFmtId="165" fontId="18" fillId="33" borderId="39" xfId="0" applyNumberFormat="1" applyFont="1" applyFill="1" applyBorder="1" applyAlignment="1">
      <alignment horizontal="right" wrapText="1"/>
    </xf>
    <xf numFmtId="164" fontId="18" fillId="0" borderId="39" xfId="42" applyNumberFormat="1" applyFont="1" applyBorder="1" applyAlignment="1">
      <alignment horizontal="right" wrapText="1"/>
    </xf>
    <xf numFmtId="164" fontId="18" fillId="0" borderId="40" xfId="42" applyNumberFormat="1" applyFont="1" applyBorder="1" applyAlignment="1">
      <alignment horizontal="right" wrapText="1"/>
    </xf>
    <xf numFmtId="3" fontId="18" fillId="0" borderId="41" xfId="0" applyNumberFormat="1" applyFont="1" applyBorder="1" applyAlignment="1">
      <alignment horizontal="right" wrapText="1"/>
    </xf>
    <xf numFmtId="164" fontId="18" fillId="0" borderId="42" xfId="42" applyNumberFormat="1" applyFont="1" applyBorder="1" applyAlignment="1">
      <alignment horizontal="right" wrapText="1"/>
    </xf>
    <xf numFmtId="3" fontId="18" fillId="0" borderId="43" xfId="0" applyNumberFormat="1" applyFont="1" applyBorder="1" applyAlignment="1">
      <alignment horizontal="right" wrapText="1"/>
    </xf>
    <xf numFmtId="3" fontId="18" fillId="33" borderId="30" xfId="0" applyNumberFormat="1" applyFont="1" applyFill="1" applyBorder="1" applyAlignment="1">
      <alignment horizontal="right" wrapText="1"/>
    </xf>
    <xf numFmtId="165" fontId="18" fillId="33" borderId="30" xfId="0" applyNumberFormat="1" applyFont="1" applyFill="1" applyBorder="1" applyAlignment="1">
      <alignment horizontal="right" wrapText="1"/>
    </xf>
    <xf numFmtId="3" fontId="18" fillId="0" borderId="34" xfId="0" applyNumberFormat="1" applyFont="1" applyBorder="1" applyAlignment="1">
      <alignment horizontal="right" wrapText="1"/>
    </xf>
    <xf numFmtId="164" fontId="18" fillId="0" borderId="44" xfId="42" applyNumberFormat="1" applyFont="1" applyBorder="1" applyAlignment="1">
      <alignment horizontal="right" wrapText="1"/>
    </xf>
    <xf numFmtId="3" fontId="18" fillId="34" borderId="24" xfId="0" applyNumberFormat="1" applyFont="1" applyFill="1" applyBorder="1" applyAlignment="1">
      <alignment horizontal="right" wrapText="1"/>
    </xf>
    <xf numFmtId="3" fontId="18" fillId="33" borderId="24" xfId="0" applyNumberFormat="1" applyFont="1" applyFill="1" applyBorder="1" applyAlignment="1">
      <alignment horizontal="right" wrapText="1"/>
    </xf>
    <xf numFmtId="165" fontId="18" fillId="33" borderId="24" xfId="0" applyNumberFormat="1" applyFont="1" applyFill="1" applyBorder="1" applyAlignment="1">
      <alignment horizontal="right" wrapText="1"/>
    </xf>
    <xf numFmtId="164" fontId="18" fillId="34" borderId="24" xfId="42" applyNumberFormat="1" applyFont="1" applyFill="1" applyBorder="1" applyAlignment="1">
      <alignment horizontal="right" wrapText="1"/>
    </xf>
    <xf numFmtId="3" fontId="18" fillId="35" borderId="30" xfId="0" applyNumberFormat="1" applyFont="1" applyFill="1" applyBorder="1" applyAlignment="1">
      <alignment horizontal="right" wrapText="1"/>
    </xf>
    <xf numFmtId="164" fontId="18" fillId="35" borderId="30" xfId="42" applyNumberFormat="1" applyFont="1" applyFill="1" applyBorder="1" applyAlignment="1">
      <alignment horizontal="right" wrapText="1"/>
    </xf>
    <xf numFmtId="0" fontId="0" fillId="35" borderId="0" xfId="0" applyFill="1"/>
    <xf numFmtId="0" fontId="19" fillId="34" borderId="22" xfId="0" applyFont="1" applyFill="1" applyBorder="1" applyAlignment="1">
      <alignment horizontal="left" wrapText="1"/>
    </xf>
    <xf numFmtId="0" fontId="23" fillId="0" borderId="0" xfId="0" applyFont="1" applyAlignment="1">
      <alignment wrapText="1"/>
    </xf>
    <xf numFmtId="0" fontId="24" fillId="0" borderId="0" xfId="0" applyFont="1"/>
    <xf numFmtId="0" fontId="19" fillId="0" borderId="19" xfId="0" applyFont="1" applyBorder="1" applyAlignment="1">
      <alignment horizontal="center" wrapText="1"/>
    </xf>
    <xf numFmtId="0" fontId="19" fillId="0" borderId="14" xfId="0" applyFont="1" applyBorder="1" applyAlignment="1">
      <alignment horizontal="center" wrapText="1"/>
    </xf>
    <xf numFmtId="0" fontId="19" fillId="0" borderId="15" xfId="0" applyFont="1" applyBorder="1" applyAlignment="1">
      <alignment horizontal="center" wrapText="1"/>
    </xf>
    <xf numFmtId="0" fontId="19" fillId="0" borderId="13" xfId="0" applyFont="1" applyBorder="1" applyAlignment="1">
      <alignment horizontal="center" wrapText="1"/>
    </xf>
    <xf numFmtId="0" fontId="16" fillId="0" borderId="11" xfId="0" applyFont="1" applyBorder="1" applyAlignment="1">
      <alignment horizontal="center"/>
    </xf>
    <xf numFmtId="0" fontId="16" fillId="0" borderId="12" xfId="0" applyFont="1" applyBorder="1" applyAlignment="1">
      <alignment horizontal="center"/>
    </xf>
    <xf numFmtId="0" fontId="16" fillId="0" borderId="26" xfId="0" applyFont="1" applyBorder="1" applyAlignment="1">
      <alignment horizontal="center"/>
    </xf>
    <xf numFmtId="0" fontId="16"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tabSelected="1" workbookViewId="0">
      <pane xSplit="1" ySplit="5" topLeftCell="B6" activePane="bottomRight" state="frozen"/>
      <selection pane="topRight" activeCell="B1" sqref="B1"/>
      <selection pane="bottomLeft" activeCell="A6" sqref="A6"/>
      <selection pane="bottomRight" sqref="A1:V1"/>
    </sheetView>
  </sheetViews>
  <sheetFormatPr defaultRowHeight="15" x14ac:dyDescent="0.25"/>
  <cols>
    <col min="1" max="1" width="35.85546875" customWidth="1"/>
    <col min="2" max="2" width="14.28515625" customWidth="1"/>
    <col min="3" max="4" width="14.28515625" style="3" customWidth="1"/>
    <col min="5" max="7" width="14.28515625" customWidth="1"/>
    <col min="8" max="9" width="14.28515625" style="3" customWidth="1"/>
    <col min="10" max="12" width="14.28515625" customWidth="1"/>
    <col min="13" max="14" width="14.28515625" style="3" customWidth="1"/>
    <col min="15" max="17" width="14.28515625" customWidth="1"/>
    <col min="18" max="19" width="14.28515625" style="3" customWidth="1"/>
    <col min="20" max="22" width="14.28515625" customWidth="1"/>
    <col min="23" max="24" width="14.28515625" style="3" customWidth="1"/>
    <col min="25" max="26" width="14.28515625" customWidth="1"/>
    <col min="28" max="28" width="11.7109375" bestFit="1" customWidth="1"/>
    <col min="30" max="32" width="9.140625" style="3"/>
    <col min="34" max="34" width="13.5703125" customWidth="1"/>
  </cols>
  <sheetData>
    <row r="1" spans="1:53" ht="25.5" customHeight="1" x14ac:dyDescent="0.25">
      <c r="A1" s="77" t="s">
        <v>24</v>
      </c>
      <c r="B1" s="78"/>
      <c r="C1" s="78"/>
      <c r="D1" s="78"/>
      <c r="E1" s="78"/>
      <c r="F1" s="78"/>
      <c r="G1" s="78"/>
      <c r="H1" s="78"/>
      <c r="I1" s="78"/>
      <c r="J1" s="78"/>
      <c r="K1" s="78"/>
      <c r="L1" s="78"/>
      <c r="M1" s="78"/>
      <c r="N1" s="78"/>
      <c r="O1" s="78"/>
      <c r="P1" s="78"/>
      <c r="Q1" s="78"/>
      <c r="R1" s="78"/>
      <c r="S1" s="78"/>
      <c r="T1" s="78"/>
      <c r="U1" s="78"/>
      <c r="V1" s="78"/>
      <c r="W1" s="15"/>
      <c r="X1" s="15"/>
    </row>
    <row r="2" spans="1:53" s="3" customFormat="1" ht="25.5" customHeight="1" thickBot="1" x14ac:dyDescent="0.3">
      <c r="A2" s="13" t="s">
        <v>43</v>
      </c>
      <c r="B2" s="14"/>
      <c r="C2" s="15"/>
      <c r="D2" s="15"/>
      <c r="E2" s="14"/>
      <c r="F2" s="14"/>
      <c r="G2" s="14"/>
      <c r="H2" s="15"/>
      <c r="I2" s="15"/>
      <c r="J2" s="14"/>
      <c r="K2" s="14"/>
      <c r="L2" s="14"/>
      <c r="M2" s="15"/>
      <c r="N2" s="15"/>
      <c r="O2" s="14"/>
      <c r="P2" s="14"/>
      <c r="Q2" s="14"/>
      <c r="R2" s="15"/>
      <c r="S2" s="15"/>
      <c r="T2" s="14"/>
      <c r="U2" s="14"/>
      <c r="V2" s="14"/>
      <c r="W2" s="15"/>
      <c r="X2" s="15"/>
    </row>
    <row r="3" spans="1:53" ht="25.5" customHeight="1" thickBot="1" x14ac:dyDescent="0.3">
      <c r="A3" s="1"/>
      <c r="B3" s="83" t="s">
        <v>20</v>
      </c>
      <c r="C3" s="84"/>
      <c r="D3" s="84"/>
      <c r="E3" s="84"/>
      <c r="F3" s="84"/>
      <c r="G3" s="84"/>
      <c r="H3" s="84"/>
      <c r="I3" s="84"/>
      <c r="J3" s="84"/>
      <c r="K3" s="84"/>
      <c r="L3" s="84"/>
      <c r="M3" s="84"/>
      <c r="N3" s="84"/>
      <c r="O3" s="84"/>
      <c r="P3" s="84"/>
      <c r="Q3" s="84"/>
      <c r="R3" s="84"/>
      <c r="S3" s="84"/>
      <c r="T3" s="84"/>
      <c r="U3" s="84"/>
      <c r="V3" s="84"/>
      <c r="W3" s="84"/>
      <c r="X3" s="84"/>
      <c r="Y3" s="84"/>
      <c r="Z3" s="85"/>
    </row>
    <row r="4" spans="1:53" ht="26.25" customHeight="1" thickBot="1" x14ac:dyDescent="0.3">
      <c r="A4" s="2"/>
      <c r="B4" s="82" t="s">
        <v>25</v>
      </c>
      <c r="C4" s="80"/>
      <c r="D4" s="80"/>
      <c r="E4" s="80"/>
      <c r="F4" s="80"/>
      <c r="G4" s="80" t="s">
        <v>26</v>
      </c>
      <c r="H4" s="80"/>
      <c r="I4" s="80"/>
      <c r="J4" s="80"/>
      <c r="K4" s="80"/>
      <c r="L4" s="80" t="s">
        <v>27</v>
      </c>
      <c r="M4" s="80"/>
      <c r="N4" s="80"/>
      <c r="O4" s="80"/>
      <c r="P4" s="80"/>
      <c r="Q4" s="80" t="s">
        <v>28</v>
      </c>
      <c r="R4" s="80"/>
      <c r="S4" s="80"/>
      <c r="T4" s="80"/>
      <c r="U4" s="81"/>
      <c r="V4" s="79" t="s">
        <v>29</v>
      </c>
      <c r="W4" s="80"/>
      <c r="X4" s="80"/>
      <c r="Y4" s="80"/>
      <c r="Z4" s="81"/>
    </row>
    <row r="5" spans="1:53" ht="39.75" thickBot="1" x14ac:dyDescent="0.3">
      <c r="A5" s="7" t="s">
        <v>0</v>
      </c>
      <c r="B5" s="8" t="s">
        <v>23</v>
      </c>
      <c r="C5" s="9" t="s">
        <v>31</v>
      </c>
      <c r="D5" s="40" t="s">
        <v>21</v>
      </c>
      <c r="E5" s="40" t="s">
        <v>22</v>
      </c>
      <c r="F5" s="9" t="s">
        <v>32</v>
      </c>
      <c r="G5" s="9" t="s">
        <v>23</v>
      </c>
      <c r="H5" s="9" t="s">
        <v>31</v>
      </c>
      <c r="I5" s="40" t="s">
        <v>21</v>
      </c>
      <c r="J5" s="40" t="s">
        <v>22</v>
      </c>
      <c r="K5" s="9" t="s">
        <v>32</v>
      </c>
      <c r="L5" s="9" t="s">
        <v>23</v>
      </c>
      <c r="M5" s="9" t="s">
        <v>31</v>
      </c>
      <c r="N5" s="40" t="s">
        <v>21</v>
      </c>
      <c r="O5" s="40" t="s">
        <v>22</v>
      </c>
      <c r="P5" s="9" t="s">
        <v>32</v>
      </c>
      <c r="Q5" s="9" t="s">
        <v>23</v>
      </c>
      <c r="R5" s="9" t="s">
        <v>31</v>
      </c>
      <c r="S5" s="40" t="s">
        <v>21</v>
      </c>
      <c r="T5" s="40" t="s">
        <v>22</v>
      </c>
      <c r="U5" s="10" t="s">
        <v>32</v>
      </c>
      <c r="V5" s="16" t="s">
        <v>23</v>
      </c>
      <c r="W5" s="9" t="s">
        <v>31</v>
      </c>
      <c r="X5" s="40" t="s">
        <v>21</v>
      </c>
      <c r="Y5" s="40" t="s">
        <v>22</v>
      </c>
      <c r="Z5" s="10" t="s">
        <v>32</v>
      </c>
    </row>
    <row r="6" spans="1:53" x14ac:dyDescent="0.25">
      <c r="A6" s="21" t="s">
        <v>1</v>
      </c>
      <c r="B6" s="56">
        <f>C6-D6</f>
        <v>7312.3077178740095</v>
      </c>
      <c r="C6" s="57">
        <v>6203.3800514944596</v>
      </c>
      <c r="D6" s="58">
        <v>-1108.9276663795499</v>
      </c>
      <c r="E6" s="59">
        <v>98.450274365277195</v>
      </c>
      <c r="F6" s="60">
        <f>D6/$B6</f>
        <v>-0.15165221557469699</v>
      </c>
      <c r="G6" s="57">
        <f>H6-I6</f>
        <v>322366.56857489393</v>
      </c>
      <c r="H6" s="57">
        <v>323576.30784730799</v>
      </c>
      <c r="I6" s="58">
        <v>1209.73927241406</v>
      </c>
      <c r="J6" s="59">
        <v>309.29027115509803</v>
      </c>
      <c r="K6" s="61">
        <f>I6/$G6</f>
        <v>3.7526821647853566E-3</v>
      </c>
      <c r="L6" s="57">
        <f>M6-N6</f>
        <v>544657.4216961019</v>
      </c>
      <c r="M6" s="57">
        <v>549199.24359117902</v>
      </c>
      <c r="N6" s="58">
        <v>4541.8218950771297</v>
      </c>
      <c r="O6" s="59">
        <v>137.146658259932</v>
      </c>
      <c r="P6" s="60">
        <f>N6/$L6</f>
        <v>8.3388598303380749E-3</v>
      </c>
      <c r="Q6" s="62">
        <f>R6-S6</f>
        <v>498211.56566275976</v>
      </c>
      <c r="R6" s="57">
        <v>492868.55054293101</v>
      </c>
      <c r="S6" s="58">
        <v>-5343.0151198287504</v>
      </c>
      <c r="T6" s="59">
        <v>112.816523796176</v>
      </c>
      <c r="U6" s="63">
        <f>S6/$Q6</f>
        <v>-1.0724389974209162E-2</v>
      </c>
      <c r="V6" s="36">
        <f>W6-X6</f>
        <v>1372547.8636516272</v>
      </c>
      <c r="W6" s="29">
        <v>1371847.48203291</v>
      </c>
      <c r="X6" s="44">
        <v>-700.381618717116</v>
      </c>
      <c r="Y6" s="45">
        <v>286.92257239419598</v>
      </c>
      <c r="Z6" s="30">
        <f>X6/$V6</f>
        <v>-5.1027846624872471E-4</v>
      </c>
      <c r="AB6" s="11"/>
      <c r="AC6" s="11"/>
      <c r="AD6" s="11"/>
      <c r="AE6" s="11"/>
      <c r="AF6" s="11"/>
      <c r="AG6" s="11"/>
      <c r="AH6" s="11"/>
      <c r="AJ6" s="12"/>
      <c r="AL6" s="11"/>
      <c r="AQ6" s="11"/>
      <c r="AV6" s="11"/>
      <c r="BA6" s="11"/>
    </row>
    <row r="7" spans="1:53" x14ac:dyDescent="0.25">
      <c r="A7" s="22" t="s">
        <v>2</v>
      </c>
      <c r="B7" s="31">
        <f t="shared" ref="B7:B18" si="0">C7-D7</f>
        <v>60060.455805314734</v>
      </c>
      <c r="C7" s="24">
        <v>53994.9199883123</v>
      </c>
      <c r="D7" s="41">
        <v>-6065.5358170024301</v>
      </c>
      <c r="E7" s="42">
        <v>101.315843988895</v>
      </c>
      <c r="F7" s="25">
        <f>D7/$B7</f>
        <v>-0.100990505910641</v>
      </c>
      <c r="G7" s="24">
        <f t="shared" ref="G7:G20" si="1">H7-I7</f>
        <v>775835.8901509092</v>
      </c>
      <c r="H7" s="24">
        <v>777670.35406512197</v>
      </c>
      <c r="I7" s="41">
        <v>1834.4639142128101</v>
      </c>
      <c r="J7" s="42">
        <v>350.29760348845599</v>
      </c>
      <c r="K7" s="35">
        <f t="shared" ref="K7:K20" si="2">I7/$G7</f>
        <v>2.3644999380680693E-3</v>
      </c>
      <c r="L7" s="24">
        <f t="shared" ref="L7:L20" si="3">M7-N7</f>
        <v>354115.720605704</v>
      </c>
      <c r="M7" s="24">
        <v>322918.09149950801</v>
      </c>
      <c r="N7" s="41">
        <v>-31197.629106196</v>
      </c>
      <c r="O7" s="42">
        <v>45.217977328734101</v>
      </c>
      <c r="P7" s="25">
        <f t="shared" ref="P7:P20" si="4">N7/$L7</f>
        <v>-8.8100096355037322E-2</v>
      </c>
      <c r="Q7" s="54">
        <f t="shared" ref="Q7:Q20" si="5">R7-S7</f>
        <v>1416350.9352270819</v>
      </c>
      <c r="R7" s="24">
        <v>1450979.4577077201</v>
      </c>
      <c r="S7" s="41">
        <v>34628.522480638203</v>
      </c>
      <c r="T7" s="42">
        <v>42.489305737576998</v>
      </c>
      <c r="U7" s="39">
        <f t="shared" ref="U7:U20" si="6">S7/$Q7</f>
        <v>2.444911188277378E-2</v>
      </c>
      <c r="V7" s="37">
        <f t="shared" ref="V7:V20" si="7">W7-X7</f>
        <v>2606363.0017890073</v>
      </c>
      <c r="W7" s="26">
        <v>2605562.8232606598</v>
      </c>
      <c r="X7" s="17">
        <v>-800.17852834740597</v>
      </c>
      <c r="Y7" s="18">
        <v>862.46689197424098</v>
      </c>
      <c r="Z7" s="32">
        <f t="shared" ref="Z7:Z20" si="8">X7/$V7</f>
        <v>-3.0700962521266741E-4</v>
      </c>
      <c r="AB7" s="11"/>
      <c r="AC7" s="11"/>
      <c r="AD7" s="11"/>
      <c r="AE7" s="11"/>
      <c r="AF7" s="11"/>
      <c r="AG7" s="11"/>
      <c r="AH7" s="11"/>
      <c r="AJ7" s="12"/>
      <c r="AL7" s="11"/>
      <c r="AQ7" s="11"/>
      <c r="AV7" s="11"/>
      <c r="BA7" s="11"/>
    </row>
    <row r="8" spans="1:53" x14ac:dyDescent="0.25">
      <c r="A8" s="22" t="s">
        <v>3</v>
      </c>
      <c r="B8" s="31">
        <f t="shared" si="0"/>
        <v>77683.724636571802</v>
      </c>
      <c r="C8" s="24">
        <v>68703.717925386707</v>
      </c>
      <c r="D8" s="41">
        <v>-8980.0067111850894</v>
      </c>
      <c r="E8" s="42">
        <v>106.19026223374701</v>
      </c>
      <c r="F8" s="25">
        <f t="shared" ref="F8:F17" si="9">D8/$B8</f>
        <v>-0.11559701537479446</v>
      </c>
      <c r="G8" s="24">
        <f t="shared" si="1"/>
        <v>338326.13875496434</v>
      </c>
      <c r="H8" s="24">
        <v>309561.57961783401</v>
      </c>
      <c r="I8" s="41">
        <v>-28764.559137130302</v>
      </c>
      <c r="J8" s="42">
        <v>63.601039551190802</v>
      </c>
      <c r="K8" s="35">
        <f t="shared" si="2"/>
        <v>-8.5020209325189874E-2</v>
      </c>
      <c r="L8" s="24">
        <f t="shared" si="3"/>
        <v>76542.218183053104</v>
      </c>
      <c r="M8" s="24">
        <v>84102.827115559601</v>
      </c>
      <c r="N8" s="41">
        <v>7560.6089325065004</v>
      </c>
      <c r="O8" s="42">
        <v>124.48783510954399</v>
      </c>
      <c r="P8" s="25">
        <f t="shared" si="4"/>
        <v>9.8776977098116864E-2</v>
      </c>
      <c r="Q8" s="54">
        <f t="shared" si="5"/>
        <v>639479.86837991467</v>
      </c>
      <c r="R8" s="24">
        <v>668479.27843494096</v>
      </c>
      <c r="S8" s="41">
        <v>28999.410055026299</v>
      </c>
      <c r="T8" s="42">
        <v>67.817691813668105</v>
      </c>
      <c r="U8" s="39">
        <f t="shared" si="6"/>
        <v>4.5348433139098858E-2</v>
      </c>
      <c r="V8" s="37">
        <f t="shared" si="7"/>
        <v>1132031.9499545025</v>
      </c>
      <c r="W8" s="26">
        <v>1130847.4030937201</v>
      </c>
      <c r="X8" s="17">
        <v>-1184.5468607825301</v>
      </c>
      <c r="Y8" s="18">
        <v>565.93221636195699</v>
      </c>
      <c r="Z8" s="32">
        <f t="shared" si="8"/>
        <v>-1.0463899546564372E-3</v>
      </c>
      <c r="AB8" s="11"/>
      <c r="AC8" s="11"/>
      <c r="AD8" s="11"/>
      <c r="AE8" s="11"/>
      <c r="AF8" s="11"/>
      <c r="AG8" s="11"/>
      <c r="AH8" s="11"/>
      <c r="AJ8" s="12"/>
      <c r="AL8" s="11"/>
      <c r="AQ8" s="11"/>
      <c r="AV8" s="11"/>
      <c r="BA8" s="11"/>
    </row>
    <row r="9" spans="1:53" x14ac:dyDescent="0.25">
      <c r="A9" s="22" t="s">
        <v>4</v>
      </c>
      <c r="B9" s="31">
        <f t="shared" si="0"/>
        <v>8386.5113235068311</v>
      </c>
      <c r="C9" s="24">
        <v>9597.6363636363603</v>
      </c>
      <c r="D9" s="41">
        <v>1211.1250401295299</v>
      </c>
      <c r="E9" s="42">
        <v>233.36802582132401</v>
      </c>
      <c r="F9" s="25">
        <f t="shared" si="9"/>
        <v>0.14441345076764248</v>
      </c>
      <c r="G9" s="24">
        <f t="shared" si="1"/>
        <v>342327.11746437202</v>
      </c>
      <c r="H9" s="24">
        <v>341515.89393939398</v>
      </c>
      <c r="I9" s="41">
        <v>-811.22352497801603</v>
      </c>
      <c r="J9" s="42">
        <v>723.29343423929004</v>
      </c>
      <c r="K9" s="35">
        <f t="shared" si="2"/>
        <v>-2.369732000744711E-3</v>
      </c>
      <c r="L9" s="24">
        <f t="shared" si="3"/>
        <v>322303.49047010898</v>
      </c>
      <c r="M9" s="24">
        <v>324320.12878787902</v>
      </c>
      <c r="N9" s="41">
        <v>2016.63831777005</v>
      </c>
      <c r="O9" s="42">
        <v>308.56712248181401</v>
      </c>
      <c r="P9" s="25">
        <f t="shared" si="4"/>
        <v>6.2569546325067695E-3</v>
      </c>
      <c r="Q9" s="54">
        <f t="shared" si="5"/>
        <v>216363.85043898236</v>
      </c>
      <c r="R9" s="24">
        <v>218746.12878787899</v>
      </c>
      <c r="S9" s="41">
        <v>2382.2783488966102</v>
      </c>
      <c r="T9" s="42">
        <v>227.98585472076499</v>
      </c>
      <c r="U9" s="39">
        <f t="shared" si="6"/>
        <v>1.1010519289905344E-2</v>
      </c>
      <c r="V9" s="37">
        <f t="shared" si="7"/>
        <v>889380.96969696973</v>
      </c>
      <c r="W9" s="26">
        <v>894179.78787878796</v>
      </c>
      <c r="X9" s="17">
        <v>4798.8181818181802</v>
      </c>
      <c r="Y9" s="18">
        <v>65.162225954906305</v>
      </c>
      <c r="Z9" s="32">
        <f t="shared" si="8"/>
        <v>5.3956834532374078E-3</v>
      </c>
      <c r="AB9" s="11"/>
      <c r="AC9" s="11"/>
      <c r="AD9" s="11"/>
      <c r="AE9" s="11"/>
      <c r="AF9" s="11"/>
      <c r="AG9" s="11"/>
      <c r="AH9" s="11"/>
      <c r="AJ9" s="12"/>
      <c r="AL9" s="11"/>
      <c r="AQ9" s="11"/>
      <c r="AV9" s="11"/>
      <c r="BA9" s="11"/>
    </row>
    <row r="10" spans="1:53" x14ac:dyDescent="0.25">
      <c r="A10" s="22" t="s">
        <v>5</v>
      </c>
      <c r="B10" s="31">
        <f t="shared" si="0"/>
        <v>54771.698502936692</v>
      </c>
      <c r="C10" s="24">
        <v>49672.706245181202</v>
      </c>
      <c r="D10" s="41">
        <v>-5098.9922577554898</v>
      </c>
      <c r="E10" s="42">
        <v>60.9377621177794</v>
      </c>
      <c r="F10" s="25">
        <f>D10/$B10</f>
        <v>-9.3095383147230634E-2</v>
      </c>
      <c r="G10" s="24">
        <f t="shared" si="1"/>
        <v>220319.94884124366</v>
      </c>
      <c r="H10" s="24">
        <v>230083.97532767901</v>
      </c>
      <c r="I10" s="41">
        <v>9764.0264864353394</v>
      </c>
      <c r="J10" s="42">
        <v>51.678219701034401</v>
      </c>
      <c r="K10" s="35">
        <f t="shared" si="2"/>
        <v>4.4317487080895349E-2</v>
      </c>
      <c r="L10" s="24">
        <f t="shared" si="3"/>
        <v>59521.82482890712</v>
      </c>
      <c r="M10" s="24">
        <v>57719.684656900499</v>
      </c>
      <c r="N10" s="41">
        <v>-1802.1401720066201</v>
      </c>
      <c r="O10" s="42">
        <v>193.586189157635</v>
      </c>
      <c r="P10" s="25">
        <f t="shared" si="4"/>
        <v>-3.0276964410731577E-2</v>
      </c>
      <c r="Q10" s="54">
        <f t="shared" si="5"/>
        <v>220628.03823554775</v>
      </c>
      <c r="R10" s="24">
        <v>220646.16114109501</v>
      </c>
      <c r="S10" s="41">
        <v>18.122905547273</v>
      </c>
      <c r="T10" s="42">
        <v>33568.959243044403</v>
      </c>
      <c r="U10" s="39">
        <f t="shared" si="6"/>
        <v>8.2142350048567051E-5</v>
      </c>
      <c r="V10" s="37">
        <f t="shared" si="7"/>
        <v>555241.51040863548</v>
      </c>
      <c r="W10" s="26">
        <v>558122.52737085603</v>
      </c>
      <c r="X10" s="17">
        <v>2881.0169622205099</v>
      </c>
      <c r="Y10" s="18">
        <v>57.693344787184898</v>
      </c>
      <c r="Z10" s="32">
        <f t="shared" si="8"/>
        <v>5.188763642869923E-3</v>
      </c>
      <c r="AB10" s="11"/>
      <c r="AC10" s="11"/>
      <c r="AD10" s="11"/>
      <c r="AE10" s="11"/>
      <c r="AF10" s="11"/>
      <c r="AG10" s="11"/>
      <c r="AH10" s="11"/>
      <c r="AJ10" s="12"/>
      <c r="AL10" s="11"/>
      <c r="AQ10" s="11"/>
      <c r="AV10" s="11"/>
      <c r="BA10" s="11"/>
    </row>
    <row r="11" spans="1:53" x14ac:dyDescent="0.25">
      <c r="A11" s="22" t="s">
        <v>6</v>
      </c>
      <c r="B11" s="31">
        <f t="shared" si="0"/>
        <v>57207.339064703789</v>
      </c>
      <c r="C11" s="24">
        <v>55048.3212013757</v>
      </c>
      <c r="D11" s="41">
        <v>-2159.0178633280898</v>
      </c>
      <c r="E11" s="42">
        <v>213.71860137487201</v>
      </c>
      <c r="F11" s="25">
        <f t="shared" si="9"/>
        <v>-3.7740225268757109E-2</v>
      </c>
      <c r="G11" s="24">
        <f t="shared" si="1"/>
        <v>342709.10437230271</v>
      </c>
      <c r="H11" s="24">
        <v>335813.003234345</v>
      </c>
      <c r="I11" s="41">
        <v>-6896.1011379577203</v>
      </c>
      <c r="J11" s="42">
        <v>91.528164969794005</v>
      </c>
      <c r="K11" s="35">
        <f t="shared" si="2"/>
        <v>-2.012231671110239E-2</v>
      </c>
      <c r="L11" s="24">
        <f t="shared" si="3"/>
        <v>91891.474971110089</v>
      </c>
      <c r="M11" s="24">
        <v>106906.52035767199</v>
      </c>
      <c r="N11" s="41">
        <v>15015.0453865619</v>
      </c>
      <c r="O11" s="42">
        <v>41.4841028137145</v>
      </c>
      <c r="P11" s="25">
        <f t="shared" si="4"/>
        <v>0.16339976468200673</v>
      </c>
      <c r="Q11" s="54">
        <f t="shared" si="5"/>
        <v>701063.37276923447</v>
      </c>
      <c r="R11" s="24">
        <v>706823.17028342595</v>
      </c>
      <c r="S11" s="41">
        <v>5759.7975141915203</v>
      </c>
      <c r="T11" s="42">
        <v>179.24162328676101</v>
      </c>
      <c r="U11" s="39">
        <f t="shared" si="6"/>
        <v>8.2158015065600127E-3</v>
      </c>
      <c r="V11" s="37">
        <f t="shared" si="7"/>
        <v>1192871.2911773524</v>
      </c>
      <c r="W11" s="26">
        <v>1204591.01507682</v>
      </c>
      <c r="X11" s="17">
        <v>11719.723899467701</v>
      </c>
      <c r="Y11" s="18">
        <v>59.791350906718797</v>
      </c>
      <c r="Z11" s="32">
        <f t="shared" si="8"/>
        <v>9.8248017084059808E-3</v>
      </c>
      <c r="AB11" s="11"/>
      <c r="AC11" s="11"/>
      <c r="AD11" s="11"/>
      <c r="AE11" s="11"/>
      <c r="AF11" s="11"/>
      <c r="AG11" s="11"/>
      <c r="AH11" s="11"/>
      <c r="AJ11" s="12"/>
      <c r="AL11" s="11"/>
      <c r="AQ11" s="11"/>
      <c r="AV11" s="11"/>
      <c r="BA11" s="11"/>
    </row>
    <row r="12" spans="1:53" x14ac:dyDescent="0.25">
      <c r="A12" s="22" t="s">
        <v>7</v>
      </c>
      <c r="B12" s="31">
        <f t="shared" si="0"/>
        <v>31398.351370788267</v>
      </c>
      <c r="C12" s="24">
        <v>34996.493585257798</v>
      </c>
      <c r="D12" s="41">
        <v>3598.1422144695298</v>
      </c>
      <c r="E12" s="42">
        <v>124.410186172295</v>
      </c>
      <c r="F12" s="25">
        <f t="shared" si="9"/>
        <v>0.11459653317393897</v>
      </c>
      <c r="G12" s="24">
        <f t="shared" si="1"/>
        <v>126767.8877478176</v>
      </c>
      <c r="H12" s="24">
        <v>120101.60298577099</v>
      </c>
      <c r="I12" s="41">
        <v>-6666.28476204661</v>
      </c>
      <c r="J12" s="42">
        <v>124.800805352273</v>
      </c>
      <c r="K12" s="35">
        <f t="shared" si="2"/>
        <v>-5.2586541280138788E-2</v>
      </c>
      <c r="L12" s="24">
        <f t="shared" si="3"/>
        <v>137789.02812975473</v>
      </c>
      <c r="M12" s="24">
        <v>146746.66060181899</v>
      </c>
      <c r="N12" s="41">
        <v>8957.6324720642606</v>
      </c>
      <c r="O12" s="42">
        <v>119.264435800973</v>
      </c>
      <c r="P12" s="25">
        <f t="shared" si="4"/>
        <v>6.5009765970835756E-2</v>
      </c>
      <c r="Q12" s="54">
        <f t="shared" si="5"/>
        <v>602420.63058228954</v>
      </c>
      <c r="R12" s="24">
        <v>607666.38861674804</v>
      </c>
      <c r="S12" s="41">
        <v>5245.7580344584703</v>
      </c>
      <c r="T12" s="42">
        <v>262.06634691793698</v>
      </c>
      <c r="U12" s="39">
        <f t="shared" si="6"/>
        <v>8.7077994480169278E-3</v>
      </c>
      <c r="V12" s="37">
        <f t="shared" si="7"/>
        <v>898375.89783065033</v>
      </c>
      <c r="W12" s="26">
        <v>909511.14578959602</v>
      </c>
      <c r="X12" s="17">
        <v>11135.2479589457</v>
      </c>
      <c r="Y12" s="18">
        <v>57.583876857867601</v>
      </c>
      <c r="Z12" s="32">
        <f t="shared" si="8"/>
        <v>1.2394864984506482E-2</v>
      </c>
      <c r="AB12" s="11"/>
      <c r="AC12" s="11"/>
      <c r="AD12" s="11"/>
      <c r="AE12" s="11"/>
      <c r="AF12" s="11"/>
      <c r="AG12" s="11"/>
      <c r="AH12" s="11"/>
      <c r="AJ12" s="12"/>
      <c r="AL12" s="11"/>
      <c r="AQ12" s="11"/>
      <c r="AV12" s="11"/>
      <c r="BA12" s="11"/>
    </row>
    <row r="13" spans="1:53" x14ac:dyDescent="0.25">
      <c r="A13" s="22" t="s">
        <v>8</v>
      </c>
      <c r="B13" s="31">
        <f t="shared" si="0"/>
        <v>20649.27948518781</v>
      </c>
      <c r="C13" s="24">
        <v>13140.472924187699</v>
      </c>
      <c r="D13" s="41">
        <v>-7508.8065610001104</v>
      </c>
      <c r="E13" s="42">
        <v>40.834401457963502</v>
      </c>
      <c r="F13" s="25">
        <f t="shared" si="9"/>
        <v>-0.36363528162744591</v>
      </c>
      <c r="G13" s="24">
        <f t="shared" si="1"/>
        <v>204542.69790372939</v>
      </c>
      <c r="H13" s="24">
        <v>214926.371540313</v>
      </c>
      <c r="I13" s="41">
        <v>10383.6736365836</v>
      </c>
      <c r="J13" s="42">
        <v>37.108032494761503</v>
      </c>
      <c r="K13" s="35">
        <f t="shared" si="2"/>
        <v>5.0765310827526132E-2</v>
      </c>
      <c r="L13" s="24">
        <f t="shared" si="3"/>
        <v>391998.92979402933</v>
      </c>
      <c r="M13" s="24">
        <v>387444.85318892897</v>
      </c>
      <c r="N13" s="41">
        <v>-4554.0766051003802</v>
      </c>
      <c r="O13" s="42">
        <v>84.250214218850104</v>
      </c>
      <c r="P13" s="25">
        <f t="shared" si="4"/>
        <v>-1.1617574077289599E-2</v>
      </c>
      <c r="Q13" s="54">
        <f t="shared" si="5"/>
        <v>224098.00707698092</v>
      </c>
      <c r="R13" s="24">
        <v>224283.981046931</v>
      </c>
      <c r="S13" s="41">
        <v>185.97396995007799</v>
      </c>
      <c r="T13" s="42">
        <v>2124.5949292013702</v>
      </c>
      <c r="U13" s="39">
        <f t="shared" si="6"/>
        <v>8.2987783950346883E-4</v>
      </c>
      <c r="V13" s="37">
        <f t="shared" si="7"/>
        <v>841288.91425992781</v>
      </c>
      <c r="W13" s="26">
        <v>839795.67870036105</v>
      </c>
      <c r="X13" s="17">
        <v>-1493.23555956679</v>
      </c>
      <c r="Y13" s="18">
        <v>163.717636678882</v>
      </c>
      <c r="Z13" s="32">
        <f t="shared" si="8"/>
        <v>-1.7749378771743025E-3</v>
      </c>
      <c r="AB13" s="11"/>
      <c r="AC13" s="11"/>
      <c r="AD13" s="11"/>
      <c r="AE13" s="11"/>
      <c r="AF13" s="11"/>
      <c r="AG13" s="11"/>
      <c r="AH13" s="11"/>
      <c r="AJ13" s="12"/>
      <c r="AL13" s="11"/>
      <c r="AQ13" s="11"/>
      <c r="AV13" s="11"/>
      <c r="BA13" s="11"/>
    </row>
    <row r="14" spans="1:53" x14ac:dyDescent="0.25">
      <c r="A14" s="22" t="s">
        <v>9</v>
      </c>
      <c r="B14" s="31">
        <f t="shared" si="0"/>
        <v>783.46646341463395</v>
      </c>
      <c r="C14" s="24">
        <v>783.46646341463395</v>
      </c>
      <c r="D14" s="41">
        <v>0</v>
      </c>
      <c r="E14" s="42" t="s">
        <v>15</v>
      </c>
      <c r="F14" s="25">
        <f t="shared" si="9"/>
        <v>0</v>
      </c>
      <c r="G14" s="24">
        <f t="shared" si="1"/>
        <v>48526.157258880652</v>
      </c>
      <c r="H14" s="24">
        <v>48966.653963414603</v>
      </c>
      <c r="I14" s="41">
        <v>440.49670453395402</v>
      </c>
      <c r="J14" s="42">
        <v>462.36596699057901</v>
      </c>
      <c r="K14" s="35">
        <f t="shared" si="2"/>
        <v>9.0775105513499071E-3</v>
      </c>
      <c r="L14" s="24">
        <f t="shared" si="3"/>
        <v>22671.76396619773</v>
      </c>
      <c r="M14" s="24">
        <v>23503.993902439001</v>
      </c>
      <c r="N14" s="41">
        <v>832.22993624127105</v>
      </c>
      <c r="O14" s="42">
        <v>130.069342543945</v>
      </c>
      <c r="P14" s="25">
        <f t="shared" si="4"/>
        <v>3.6707771723544627E-2</v>
      </c>
      <c r="Q14" s="54">
        <f t="shared" si="5"/>
        <v>30652.719018824027</v>
      </c>
      <c r="R14" s="24">
        <v>29379.992378048799</v>
      </c>
      <c r="S14" s="41">
        <v>-1272.72664077523</v>
      </c>
      <c r="T14" s="42">
        <v>180.97931657687499</v>
      </c>
      <c r="U14" s="39">
        <f t="shared" si="6"/>
        <v>-4.1520839961820044E-2</v>
      </c>
      <c r="V14" s="37">
        <f t="shared" si="7"/>
        <v>102634.106707317</v>
      </c>
      <c r="W14" s="26">
        <v>102634.106707317</v>
      </c>
      <c r="X14" s="17">
        <v>0</v>
      </c>
      <c r="Y14" s="18" t="s">
        <v>15</v>
      </c>
      <c r="Z14" s="32">
        <f t="shared" si="8"/>
        <v>0</v>
      </c>
      <c r="AB14" s="11"/>
      <c r="AC14" s="11"/>
      <c r="AD14" s="11"/>
      <c r="AE14" s="11"/>
      <c r="AF14" s="11"/>
      <c r="AG14" s="11"/>
      <c r="AH14" s="11"/>
      <c r="AJ14" s="12"/>
      <c r="AL14" s="11"/>
      <c r="AQ14" s="11"/>
      <c r="AV14" s="11"/>
      <c r="BA14" s="11"/>
    </row>
    <row r="15" spans="1:53" x14ac:dyDescent="0.25">
      <c r="A15" s="22" t="s">
        <v>10</v>
      </c>
      <c r="B15" s="31">
        <f t="shared" si="0"/>
        <v>32709.333507578725</v>
      </c>
      <c r="C15" s="24">
        <v>32092.016232009501</v>
      </c>
      <c r="D15" s="41">
        <v>-617.31727556922306</v>
      </c>
      <c r="E15" s="42">
        <v>245.13281488223899</v>
      </c>
      <c r="F15" s="25">
        <f t="shared" si="9"/>
        <v>-1.8872817308435562E-2</v>
      </c>
      <c r="G15" s="24">
        <f t="shared" si="1"/>
        <v>192821.89334232541</v>
      </c>
      <c r="H15" s="24">
        <v>205309.17216751401</v>
      </c>
      <c r="I15" s="41">
        <v>12487.2788251886</v>
      </c>
      <c r="J15" s="42">
        <v>60.392301825433201</v>
      </c>
      <c r="K15" s="35">
        <f t="shared" si="2"/>
        <v>6.4760689819694753E-2</v>
      </c>
      <c r="L15" s="24">
        <f t="shared" si="3"/>
        <v>60133.015278456471</v>
      </c>
      <c r="M15" s="24">
        <v>55014.884969159197</v>
      </c>
      <c r="N15" s="41">
        <v>-5118.1303092972703</v>
      </c>
      <c r="O15" s="42">
        <v>122.090119462169</v>
      </c>
      <c r="P15" s="25">
        <f t="shared" si="4"/>
        <v>-8.5113481929965928E-2</v>
      </c>
      <c r="Q15" s="54">
        <f t="shared" si="5"/>
        <v>242757.71458628066</v>
      </c>
      <c r="R15" s="24">
        <v>240789.786386755</v>
      </c>
      <c r="S15" s="41">
        <v>-1967.9281995256699</v>
      </c>
      <c r="T15" s="42">
        <v>375.178037240013</v>
      </c>
      <c r="U15" s="39">
        <f t="shared" si="6"/>
        <v>-8.1065526707544914E-3</v>
      </c>
      <c r="V15" s="37">
        <f t="shared" si="7"/>
        <v>528421.95671464165</v>
      </c>
      <c r="W15" s="26">
        <v>533205.85975543805</v>
      </c>
      <c r="X15" s="17">
        <v>4783.9030407964501</v>
      </c>
      <c r="Y15" s="18">
        <v>106.421677622423</v>
      </c>
      <c r="Z15" s="32">
        <f t="shared" si="8"/>
        <v>9.0531874764239843E-3</v>
      </c>
      <c r="AB15" s="11"/>
      <c r="AC15" s="11"/>
      <c r="AD15" s="11"/>
      <c r="AE15" s="11"/>
      <c r="AF15" s="11"/>
      <c r="AG15" s="11"/>
      <c r="AH15" s="11"/>
      <c r="AJ15" s="12"/>
      <c r="AL15" s="11"/>
      <c r="AQ15" s="11"/>
      <c r="AV15" s="11"/>
      <c r="BA15" s="11"/>
    </row>
    <row r="16" spans="1:53" x14ac:dyDescent="0.25">
      <c r="A16" s="22" t="s">
        <v>11</v>
      </c>
      <c r="B16" s="31">
        <f t="shared" si="0"/>
        <v>55062.518977169471</v>
      </c>
      <c r="C16" s="24">
        <v>54304.268417462503</v>
      </c>
      <c r="D16" s="41">
        <v>-758.25055970696599</v>
      </c>
      <c r="E16" s="42">
        <v>812.30222427920398</v>
      </c>
      <c r="F16" s="25">
        <f t="shared" si="9"/>
        <v>-1.3770720515371969E-2</v>
      </c>
      <c r="G16" s="24">
        <f t="shared" si="1"/>
        <v>146873.42095461959</v>
      </c>
      <c r="H16" s="24">
        <v>140294.33015006801</v>
      </c>
      <c r="I16" s="41">
        <v>-6579.0908045515798</v>
      </c>
      <c r="J16" s="42">
        <v>178.285045596374</v>
      </c>
      <c r="K16" s="35">
        <f t="shared" si="2"/>
        <v>-4.4794291314181091E-2</v>
      </c>
      <c r="L16" s="24">
        <f t="shared" si="3"/>
        <v>38256.809536485198</v>
      </c>
      <c r="M16" s="24">
        <v>48624.739427012297</v>
      </c>
      <c r="N16" s="41">
        <v>10367.929890527101</v>
      </c>
      <c r="O16" s="42">
        <v>57.248110945289604</v>
      </c>
      <c r="P16" s="25">
        <f t="shared" si="4"/>
        <v>0.27100874370193606</v>
      </c>
      <c r="Q16" s="54">
        <f t="shared" si="5"/>
        <v>283910.00730789639</v>
      </c>
      <c r="R16" s="24">
        <v>289257.41507503402</v>
      </c>
      <c r="S16" s="41">
        <v>5347.4077671376199</v>
      </c>
      <c r="T16" s="42">
        <v>252.46359542244301</v>
      </c>
      <c r="U16" s="39">
        <f t="shared" si="6"/>
        <v>1.8834868900335845E-2</v>
      </c>
      <c r="V16" s="37">
        <f t="shared" si="7"/>
        <v>524102.75677617086</v>
      </c>
      <c r="W16" s="26">
        <v>532480.75306957704</v>
      </c>
      <c r="X16" s="17">
        <v>8377.9962934061605</v>
      </c>
      <c r="Y16" s="18">
        <v>75.076904761135097</v>
      </c>
      <c r="Z16" s="32">
        <f t="shared" si="8"/>
        <v>1.5985407794724044E-2</v>
      </c>
      <c r="AB16" s="11"/>
      <c r="AC16" s="11"/>
      <c r="AD16" s="11"/>
      <c r="AE16" s="11"/>
      <c r="AF16" s="11"/>
      <c r="AG16" s="11"/>
      <c r="AH16" s="11"/>
      <c r="AJ16" s="12"/>
      <c r="AL16" s="11"/>
      <c r="AQ16" s="11"/>
      <c r="AV16" s="11"/>
      <c r="BA16" s="11"/>
    </row>
    <row r="17" spans="1:53" x14ac:dyDescent="0.25">
      <c r="A17" s="22" t="s">
        <v>12</v>
      </c>
      <c r="B17" s="31">
        <f t="shared" si="0"/>
        <v>6033.5996538908639</v>
      </c>
      <c r="C17" s="24">
        <v>5484.5768114112598</v>
      </c>
      <c r="D17" s="41">
        <v>-549.02284247960404</v>
      </c>
      <c r="E17" s="42">
        <v>233.454936956442</v>
      </c>
      <c r="F17" s="25">
        <f t="shared" si="9"/>
        <v>-9.0994244559391313E-2</v>
      </c>
      <c r="G17" s="24">
        <f t="shared" si="1"/>
        <v>51069.046071878671</v>
      </c>
      <c r="H17" s="24">
        <v>53748.852751830302</v>
      </c>
      <c r="I17" s="41">
        <v>2679.80667995163</v>
      </c>
      <c r="J17" s="42">
        <v>59.182854946529702</v>
      </c>
      <c r="K17" s="35">
        <f t="shared" si="2"/>
        <v>5.2474187126578697E-2</v>
      </c>
      <c r="L17" s="24">
        <f t="shared" si="3"/>
        <v>25687.524769406307</v>
      </c>
      <c r="M17" s="24">
        <v>25129.333754102499</v>
      </c>
      <c r="N17" s="41">
        <v>-558.19101530380897</v>
      </c>
      <c r="O17" s="42">
        <v>330.36029199854198</v>
      </c>
      <c r="P17" s="25">
        <f>N17/$L17</f>
        <v>-2.1730042902717166E-2</v>
      </c>
      <c r="Q17" s="54">
        <f t="shared" si="5"/>
        <v>86334.234453069512</v>
      </c>
      <c r="R17" s="24">
        <v>89049.583501640998</v>
      </c>
      <c r="S17" s="41">
        <v>2715.3490485714901</v>
      </c>
      <c r="T17" s="42">
        <v>74.401576119419403</v>
      </c>
      <c r="U17" s="39">
        <f t="shared" si="6"/>
        <v>3.1451591199867866E-2</v>
      </c>
      <c r="V17" s="37">
        <f t="shared" si="7"/>
        <v>169124.4049482453</v>
      </c>
      <c r="W17" s="26">
        <v>173412.34681898501</v>
      </c>
      <c r="X17" s="17">
        <v>4287.9418707397099</v>
      </c>
      <c r="Y17" s="18">
        <v>40.398436858413902</v>
      </c>
      <c r="Z17" s="32">
        <f t="shared" si="8"/>
        <v>2.5353773584905662E-2</v>
      </c>
      <c r="AB17" s="11"/>
      <c r="AC17" s="11"/>
      <c r="AD17" s="11"/>
      <c r="AE17" s="11"/>
      <c r="AF17" s="11"/>
      <c r="AG17" s="11"/>
      <c r="AH17" s="11"/>
      <c r="AJ17" s="12"/>
      <c r="AL17" s="11"/>
      <c r="AQ17" s="11"/>
      <c r="AV17" s="11"/>
      <c r="BA17" s="11"/>
    </row>
    <row r="18" spans="1:53" x14ac:dyDescent="0.25">
      <c r="A18" s="22" t="s">
        <v>13</v>
      </c>
      <c r="B18" s="31">
        <f t="shared" si="0"/>
        <v>21413.985485791789</v>
      </c>
      <c r="C18" s="24">
        <v>19441.806507756501</v>
      </c>
      <c r="D18" s="41">
        <v>-1972.1789780352899</v>
      </c>
      <c r="E18" s="42">
        <v>224.61394716247599</v>
      </c>
      <c r="F18" s="25">
        <f>D18/$B18</f>
        <v>-9.2097707796796324E-2</v>
      </c>
      <c r="G18" s="24">
        <f t="shared" si="1"/>
        <v>198031.8273268684</v>
      </c>
      <c r="H18" s="24">
        <v>203617.39759346901</v>
      </c>
      <c r="I18" s="41">
        <v>5585.5702666006</v>
      </c>
      <c r="J18" s="42">
        <v>133.85417926942401</v>
      </c>
      <c r="K18" s="35">
        <f t="shared" si="2"/>
        <v>2.8205416987750864E-2</v>
      </c>
      <c r="L18" s="24">
        <f t="shared" si="3"/>
        <v>82255.092819675672</v>
      </c>
      <c r="M18" s="24">
        <v>86836.008915865503</v>
      </c>
      <c r="N18" s="41">
        <v>4580.9160961898297</v>
      </c>
      <c r="O18" s="42">
        <v>75.466360298385098</v>
      </c>
      <c r="P18" s="25">
        <f t="shared" si="4"/>
        <v>5.5691580170389894E-2</v>
      </c>
      <c r="Q18" s="54">
        <f t="shared" si="5"/>
        <v>242387.19340151933</v>
      </c>
      <c r="R18" s="24">
        <v>239192.64351618401</v>
      </c>
      <c r="S18" s="41">
        <v>-3194.5498853353301</v>
      </c>
      <c r="T18" s="42">
        <v>224.742377651276</v>
      </c>
      <c r="U18" s="39">
        <f t="shared" si="6"/>
        <v>-1.3179532468299565E-2</v>
      </c>
      <c r="V18" s="37">
        <f t="shared" si="7"/>
        <v>544088.09903385513</v>
      </c>
      <c r="W18" s="26">
        <v>549087.85653327499</v>
      </c>
      <c r="X18" s="17">
        <v>4999.7574994198103</v>
      </c>
      <c r="Y18" s="18">
        <v>65.037211413134898</v>
      </c>
      <c r="Z18" s="32">
        <f t="shared" si="8"/>
        <v>9.1892425294689412E-3</v>
      </c>
      <c r="AB18" s="11"/>
      <c r="AC18" s="11"/>
      <c r="AD18" s="11"/>
      <c r="AE18" s="11"/>
      <c r="AF18" s="11"/>
      <c r="AG18" s="11"/>
      <c r="AH18" s="11"/>
      <c r="AJ18" s="12"/>
      <c r="AL18" s="11"/>
      <c r="AQ18" s="11"/>
      <c r="AV18" s="11"/>
      <c r="BA18" s="11"/>
    </row>
    <row r="19" spans="1:53" ht="15.75" thickBot="1" x14ac:dyDescent="0.3">
      <c r="A19" s="23" t="s">
        <v>14</v>
      </c>
      <c r="B19" s="64" t="s">
        <v>15</v>
      </c>
      <c r="C19" s="27" t="s">
        <v>15</v>
      </c>
      <c r="D19" s="65" t="s">
        <v>15</v>
      </c>
      <c r="E19" s="66" t="s">
        <v>15</v>
      </c>
      <c r="F19" s="28" t="s">
        <v>15</v>
      </c>
      <c r="G19" s="27">
        <f t="shared" si="1"/>
        <v>5590.9633674630295</v>
      </c>
      <c r="H19" s="27">
        <v>4351.4573378839596</v>
      </c>
      <c r="I19" s="65">
        <v>-1239.5060295790699</v>
      </c>
      <c r="J19" s="65">
        <v>141.468874225218</v>
      </c>
      <c r="K19" s="35">
        <f t="shared" si="2"/>
        <v>-0.22169811320754754</v>
      </c>
      <c r="L19" s="73">
        <f>M19-N19</f>
        <v>-1292.2509670079603</v>
      </c>
      <c r="M19" s="27">
        <v>1977.9351535836199</v>
      </c>
      <c r="N19" s="73">
        <v>3270.1861205915802</v>
      </c>
      <c r="O19" s="66">
        <v>95.526765357851602</v>
      </c>
      <c r="P19" s="74">
        <f>N19/$L19</f>
        <v>-2.5306122448979647</v>
      </c>
      <c r="Q19" s="67">
        <f t="shared" si="5"/>
        <v>8755.6596131968199</v>
      </c>
      <c r="R19" s="27">
        <v>7516.15358361775</v>
      </c>
      <c r="S19" s="65">
        <v>-1239.5060295790699</v>
      </c>
      <c r="T19" s="66">
        <v>288.90466150062298</v>
      </c>
      <c r="U19" s="68">
        <f t="shared" si="6"/>
        <v>-0.1415662650602412</v>
      </c>
      <c r="V19" s="38">
        <f t="shared" si="7"/>
        <v>13054.372013651853</v>
      </c>
      <c r="W19" s="33">
        <v>13845.5460750853</v>
      </c>
      <c r="X19" s="46">
        <v>791.17406143344704</v>
      </c>
      <c r="Y19" s="47">
        <v>195.94868572295101</v>
      </c>
      <c r="Z19" s="34">
        <f t="shared" si="8"/>
        <v>6.0606060606060712E-2</v>
      </c>
      <c r="AB19" s="11"/>
      <c r="AC19" s="11"/>
      <c r="AD19" s="11"/>
      <c r="AE19" s="11"/>
      <c r="AF19" s="11"/>
      <c r="AG19" s="11"/>
      <c r="AH19" s="11"/>
      <c r="AJ19" s="12"/>
      <c r="AL19" s="11"/>
      <c r="AQ19" s="11"/>
      <c r="AV19" s="11"/>
      <c r="BA19" s="11"/>
    </row>
    <row r="20" spans="1:53" s="4" customFormat="1" ht="27" thickBot="1" x14ac:dyDescent="0.3">
      <c r="A20" s="76" t="s">
        <v>38</v>
      </c>
      <c r="B20" s="49">
        <f>C20-D20</f>
        <v>433472.57199472981</v>
      </c>
      <c r="C20" s="50">
        <v>403463.78271688701</v>
      </c>
      <c r="D20" s="19">
        <v>-30008.789277842799</v>
      </c>
      <c r="E20" s="20">
        <v>53.707563016522599</v>
      </c>
      <c r="F20" s="51">
        <f>D20/$B20</f>
        <v>-6.9228807580027571E-2</v>
      </c>
      <c r="G20" s="50">
        <f t="shared" si="1"/>
        <v>3316108.6621322725</v>
      </c>
      <c r="H20" s="50">
        <v>3309536.95252195</v>
      </c>
      <c r="I20" s="19">
        <v>-6571.7096103226404</v>
      </c>
      <c r="J20" s="20">
        <v>439.40997980601901</v>
      </c>
      <c r="K20" s="53">
        <f t="shared" si="2"/>
        <v>-1.9817533983029984E-3</v>
      </c>
      <c r="L20" s="69">
        <f t="shared" si="3"/>
        <v>2206532.0640819846</v>
      </c>
      <c r="M20" s="69">
        <v>2220444.9059216101</v>
      </c>
      <c r="N20" s="70">
        <v>13912.8418396256</v>
      </c>
      <c r="O20" s="71">
        <v>182.61257452460501</v>
      </c>
      <c r="P20" s="72">
        <f t="shared" si="4"/>
        <v>6.3052978318780791E-3</v>
      </c>
      <c r="Q20" s="55">
        <f t="shared" si="5"/>
        <v>5413413.796753576</v>
      </c>
      <c r="R20" s="50">
        <v>5485678.6910029501</v>
      </c>
      <c r="S20" s="19">
        <v>72264.894249373596</v>
      </c>
      <c r="T20" s="20">
        <v>50.424572914518102</v>
      </c>
      <c r="U20" s="48">
        <f t="shared" si="6"/>
        <v>1.3349227855574398E-2</v>
      </c>
      <c r="V20" s="49">
        <f t="shared" si="7"/>
        <v>11369527.094962565</v>
      </c>
      <c r="W20" s="50">
        <v>11419124.332163399</v>
      </c>
      <c r="X20" s="19">
        <v>49597.237200833697</v>
      </c>
      <c r="Y20" s="20">
        <v>34.216074176120102</v>
      </c>
      <c r="Z20" s="48">
        <f t="shared" si="8"/>
        <v>4.3622955279123679E-3</v>
      </c>
      <c r="AB20" s="11"/>
      <c r="AC20" s="11"/>
      <c r="AD20" s="11"/>
      <c r="AE20" s="11"/>
      <c r="AF20" s="11"/>
      <c r="AG20" s="11"/>
      <c r="AH20" s="11"/>
      <c r="AJ20" s="12"/>
      <c r="AL20" s="11"/>
      <c r="AQ20" s="11"/>
      <c r="AV20" s="11"/>
      <c r="BA20" s="11"/>
    </row>
    <row r="21" spans="1:53" x14ac:dyDescent="0.25">
      <c r="B21" s="12"/>
      <c r="C21" s="12"/>
      <c r="D21" s="12"/>
      <c r="F21" s="12"/>
      <c r="G21" s="12"/>
      <c r="H21" s="12"/>
      <c r="I21" s="12"/>
      <c r="J21" s="3"/>
      <c r="K21" s="12"/>
      <c r="L21" s="12"/>
      <c r="M21" s="12"/>
      <c r="N21" s="12"/>
      <c r="O21" s="3"/>
      <c r="P21" s="12"/>
      <c r="Q21" s="12"/>
      <c r="R21" s="12"/>
      <c r="S21" s="12"/>
      <c r="T21" s="3"/>
      <c r="U21" s="12"/>
      <c r="V21" s="12"/>
      <c r="W21" s="12"/>
      <c r="X21" s="12"/>
      <c r="Y21" s="3"/>
      <c r="Z21" s="12"/>
    </row>
    <row r="22" spans="1:53" x14ac:dyDescent="0.25">
      <c r="A22" s="86" t="s">
        <v>41</v>
      </c>
    </row>
    <row r="23" spans="1:53" x14ac:dyDescent="0.25">
      <c r="A23" s="3" t="s">
        <v>42</v>
      </c>
    </row>
    <row r="24" spans="1:53" x14ac:dyDescent="0.25">
      <c r="A24" s="3" t="s">
        <v>39</v>
      </c>
      <c r="L24" s="3"/>
      <c r="O24" s="3"/>
      <c r="P24" s="3"/>
      <c r="Q24" s="3"/>
      <c r="T24" s="3"/>
      <c r="U24" s="3"/>
      <c r="V24" s="3"/>
      <c r="Y24" s="3"/>
      <c r="Z24" s="3"/>
      <c r="AA24" s="3"/>
      <c r="AB24" s="3"/>
      <c r="AC24" s="3"/>
      <c r="AG24" s="3"/>
      <c r="AH24" s="3"/>
    </row>
    <row r="25" spans="1:53" x14ac:dyDescent="0.25">
      <c r="A25" s="3" t="s">
        <v>40</v>
      </c>
      <c r="L25" s="3"/>
      <c r="O25" s="3"/>
      <c r="P25" s="3"/>
      <c r="Q25" s="3"/>
      <c r="T25" s="3"/>
      <c r="U25" s="3"/>
      <c r="V25" s="3"/>
      <c r="Y25" s="3"/>
      <c r="Z25" s="3"/>
      <c r="AA25" s="3"/>
      <c r="AB25" s="3"/>
      <c r="AC25" s="3"/>
      <c r="AG25" s="3"/>
      <c r="AH25" s="3"/>
    </row>
    <row r="26" spans="1:53" x14ac:dyDescent="0.25">
      <c r="A26" s="3"/>
      <c r="B26" s="43"/>
      <c r="C26" s="43"/>
      <c r="D26" s="43"/>
      <c r="AI26" s="3"/>
      <c r="AJ26" s="3"/>
      <c r="AK26" s="3"/>
      <c r="AL26" s="3"/>
    </row>
    <row r="27" spans="1:53" x14ac:dyDescent="0.25">
      <c r="A27" s="5" t="s">
        <v>16</v>
      </c>
      <c r="L27" s="75" t="s">
        <v>33</v>
      </c>
    </row>
    <row r="28" spans="1:53" x14ac:dyDescent="0.25">
      <c r="A28" s="52" t="s">
        <v>30</v>
      </c>
      <c r="L28" s="75" t="s">
        <v>34</v>
      </c>
      <c r="M28" s="75"/>
      <c r="N28" s="75"/>
      <c r="O28" s="75"/>
      <c r="P28" s="75"/>
      <c r="Q28" s="75"/>
      <c r="R28" s="75"/>
      <c r="S28" s="75"/>
      <c r="T28" s="75"/>
      <c r="U28" s="75"/>
      <c r="V28" s="75"/>
      <c r="W28" s="75"/>
      <c r="X28" s="75"/>
      <c r="Y28" s="75"/>
      <c r="Z28" s="75"/>
      <c r="AA28" s="75"/>
      <c r="AB28" s="75"/>
      <c r="AC28" s="75"/>
      <c r="AD28" s="75"/>
      <c r="AE28" s="75"/>
      <c r="AF28" s="75"/>
      <c r="AG28" s="75"/>
      <c r="AH28" s="75"/>
    </row>
    <row r="29" spans="1:53" x14ac:dyDescent="0.25">
      <c r="A29" s="5" t="s">
        <v>35</v>
      </c>
    </row>
    <row r="30" spans="1:53" x14ac:dyDescent="0.25">
      <c r="A30" s="5" t="s">
        <v>36</v>
      </c>
    </row>
    <row r="31" spans="1:53" x14ac:dyDescent="0.25">
      <c r="A31" s="5" t="s">
        <v>37</v>
      </c>
    </row>
    <row r="32" spans="1:53" x14ac:dyDescent="0.25">
      <c r="A32" s="5" t="s">
        <v>17</v>
      </c>
    </row>
    <row r="33" spans="1:1" x14ac:dyDescent="0.25">
      <c r="A33" s="5" t="s">
        <v>18</v>
      </c>
    </row>
    <row r="34" spans="1:1" x14ac:dyDescent="0.25">
      <c r="A34" s="6"/>
    </row>
    <row r="35" spans="1:1" x14ac:dyDescent="0.25">
      <c r="A35" s="5" t="s">
        <v>19</v>
      </c>
    </row>
  </sheetData>
  <mergeCells count="7">
    <mergeCell ref="A1:V1"/>
    <mergeCell ref="V4:Z4"/>
    <mergeCell ref="Q4:U4"/>
    <mergeCell ref="L4:P4"/>
    <mergeCell ref="G4:K4"/>
    <mergeCell ref="B4:F4"/>
    <mergeCell ref="B3:Z3"/>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2020-01-10T16:29:40Z</dcterms:created>
  <dcterms:modified xsi:type="dcterms:W3CDTF">2020-01-14T10:44:49Z</dcterms:modified>
</cp:coreProperties>
</file>