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HR\Originals_more_recent\Tabular_data\Info_level_B\Topic_Deadwood\NFI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3" i="1"/>
  <c r="D32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G24" i="1"/>
  <c r="H24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10" i="1"/>
  <c r="G10" i="1"/>
  <c r="G9" i="1"/>
  <c r="H9" i="1" s="1"/>
  <c r="G8" i="1"/>
  <c r="H8" i="1" s="1"/>
  <c r="G7" i="1"/>
  <c r="H7" i="1" s="1"/>
  <c r="G6" i="1"/>
  <c r="H6" i="1" s="1"/>
  <c r="G5" i="1"/>
  <c r="H5" i="1" s="1"/>
  <c r="G4" i="1"/>
  <c r="G23" i="1" s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B31" i="1"/>
  <c r="B23" i="1"/>
  <c r="B32" i="1" s="1"/>
  <c r="E31" i="1" l="1"/>
  <c r="G31" i="1"/>
  <c r="H31" i="1" s="1"/>
  <c r="C28" i="1"/>
  <c r="C19" i="1"/>
  <c r="C11" i="1"/>
  <c r="C27" i="1"/>
  <c r="C10" i="1"/>
  <c r="C17" i="1"/>
  <c r="C18" i="1"/>
  <c r="C9" i="1"/>
  <c r="C25" i="1"/>
  <c r="C16" i="1"/>
  <c r="C8" i="1"/>
  <c r="C24" i="1"/>
  <c r="C15" i="1"/>
  <c r="C7" i="1"/>
  <c r="C20" i="1"/>
  <c r="C22" i="1"/>
  <c r="C14" i="1"/>
  <c r="C6" i="1"/>
  <c r="C13" i="1"/>
  <c r="C29" i="1"/>
  <c r="C12" i="1"/>
  <c r="C26" i="1"/>
  <c r="C30" i="1"/>
  <c r="C21" i="1"/>
  <c r="C5" i="1"/>
  <c r="C4" i="1"/>
  <c r="E32" i="1"/>
  <c r="F26" i="1"/>
  <c r="F17" i="1"/>
  <c r="F9" i="1"/>
  <c r="F16" i="1"/>
  <c r="F8" i="1"/>
  <c r="F15" i="1"/>
  <c r="F7" i="1"/>
  <c r="F25" i="1"/>
  <c r="F24" i="1"/>
  <c r="F31" i="1" s="1"/>
  <c r="F22" i="1"/>
  <c r="F14" i="1"/>
  <c r="F6" i="1"/>
  <c r="F30" i="1"/>
  <c r="F21" i="1"/>
  <c r="F13" i="1"/>
  <c r="F5" i="1"/>
  <c r="F27" i="1"/>
  <c r="F10" i="1"/>
  <c r="F29" i="1"/>
  <c r="F20" i="1"/>
  <c r="F12" i="1"/>
  <c r="F4" i="1"/>
  <c r="F18" i="1"/>
  <c r="F28" i="1"/>
  <c r="F19" i="1"/>
  <c r="F11" i="1"/>
  <c r="I12" i="1"/>
  <c r="H4" i="1"/>
  <c r="E23" i="1"/>
  <c r="G32" i="1"/>
  <c r="H32" i="1" s="1"/>
  <c r="H23" i="1"/>
  <c r="I4" i="1"/>
  <c r="I25" i="1"/>
  <c r="I10" i="1"/>
  <c r="H17" i="1"/>
  <c r="H25" i="1"/>
  <c r="I13" i="1"/>
  <c r="I20" i="1"/>
  <c r="I21" i="1"/>
  <c r="I28" i="1"/>
  <c r="I18" i="1"/>
  <c r="I26" i="1"/>
  <c r="I16" i="1"/>
  <c r="I24" i="1"/>
  <c r="I30" i="1"/>
  <c r="I19" i="1"/>
  <c r="I14" i="1"/>
  <c r="I6" i="1"/>
  <c r="I9" i="1"/>
  <c r="I11" i="1" l="1"/>
  <c r="I15" i="1"/>
  <c r="I8" i="1"/>
  <c r="I27" i="1"/>
  <c r="I5" i="1"/>
  <c r="F23" i="1"/>
  <c r="F32" i="1" s="1"/>
  <c r="I29" i="1"/>
  <c r="I31" i="1" s="1"/>
  <c r="I22" i="1"/>
  <c r="I23" i="1" s="1"/>
  <c r="I32" i="1" s="1"/>
  <c r="I7" i="1"/>
  <c r="I17" i="1"/>
  <c r="C31" i="1"/>
  <c r="C23" i="1"/>
  <c r="C32" i="1" s="1"/>
</calcChain>
</file>

<file path=xl/sharedStrings.xml><?xml version="1.0" encoding="utf-8"?>
<sst xmlns="http://schemas.openxmlformats.org/spreadsheetml/2006/main" count="55" uniqueCount="51">
  <si>
    <t>Tree species</t>
  </si>
  <si>
    <t>Table 15.8 The volume of standing stock, growing stock, increment, and drain on productive forest land by tree species for the first NFI (2006-2009)</t>
  </si>
  <si>
    <t>Growing stock</t>
  </si>
  <si>
    <t>Other conifers</t>
  </si>
  <si>
    <t>Total</t>
  </si>
  <si>
    <t>Other broadleaves / hardwood</t>
  </si>
  <si>
    <t>Other broadleaves / softwood</t>
  </si>
  <si>
    <r>
      <t>European beech
(</t>
    </r>
    <r>
      <rPr>
        <b/>
        <i/>
        <sz val="11"/>
        <color rgb="FF333333"/>
        <rFont val="Calibri"/>
        <family val="2"/>
        <scheme val="minor"/>
      </rPr>
      <t>Fagus sylvatica</t>
    </r>
    <r>
      <rPr>
        <b/>
        <sz val="11"/>
        <color rgb="FF333333"/>
        <rFont val="Calibri"/>
        <family val="2"/>
        <scheme val="minor"/>
      </rPr>
      <t>)</t>
    </r>
  </si>
  <si>
    <r>
      <t>Pedunculate oak
(</t>
    </r>
    <r>
      <rPr>
        <b/>
        <i/>
        <sz val="11"/>
        <color rgb="FF333333"/>
        <rFont val="Calibri"/>
        <family val="2"/>
        <scheme val="minor"/>
      </rPr>
      <t>Quercus robur</t>
    </r>
    <r>
      <rPr>
        <b/>
        <sz val="11"/>
        <color rgb="FF333333"/>
        <rFont val="Calibri"/>
        <family val="2"/>
        <scheme val="minor"/>
      </rPr>
      <t>)</t>
    </r>
  </si>
  <si>
    <r>
      <t>Sessile oak
(</t>
    </r>
    <r>
      <rPr>
        <b/>
        <i/>
        <sz val="11"/>
        <color rgb="FF333333"/>
        <rFont val="Calibri"/>
        <family val="2"/>
        <scheme val="minor"/>
      </rPr>
      <t>Quercus petraea</t>
    </r>
    <r>
      <rPr>
        <b/>
        <sz val="11"/>
        <color rgb="FF333333"/>
        <rFont val="Calibri"/>
        <family val="2"/>
        <scheme val="minor"/>
      </rPr>
      <t>)</t>
    </r>
  </si>
  <si>
    <r>
      <t>Downy oak
(</t>
    </r>
    <r>
      <rPr>
        <b/>
        <i/>
        <sz val="11"/>
        <color rgb="FF333333"/>
        <rFont val="Calibri"/>
        <family val="2"/>
        <scheme val="minor"/>
      </rPr>
      <t>Quercus pubescens</t>
    </r>
    <r>
      <rPr>
        <b/>
        <sz val="11"/>
        <color rgb="FF333333"/>
        <rFont val="Calibri"/>
        <family val="2"/>
        <scheme val="minor"/>
      </rPr>
      <t>)</t>
    </r>
  </si>
  <si>
    <r>
      <t>Turkey oak
(</t>
    </r>
    <r>
      <rPr>
        <b/>
        <i/>
        <sz val="11"/>
        <color rgb="FF333333"/>
        <rFont val="Calibri"/>
        <family val="2"/>
        <scheme val="minor"/>
      </rPr>
      <t>Quercus cerris</t>
    </r>
    <r>
      <rPr>
        <b/>
        <sz val="11"/>
        <color rgb="FF333333"/>
        <rFont val="Calibri"/>
        <family val="2"/>
        <scheme val="minor"/>
      </rPr>
      <t>)</t>
    </r>
  </si>
  <si>
    <r>
      <t>Holm oak
(</t>
    </r>
    <r>
      <rPr>
        <b/>
        <i/>
        <sz val="11"/>
        <color rgb="FF333333"/>
        <rFont val="Calibri"/>
        <family val="2"/>
        <scheme val="minor"/>
      </rPr>
      <t>Quercus ilex</t>
    </r>
    <r>
      <rPr>
        <b/>
        <sz val="11"/>
        <color rgb="FF333333"/>
        <rFont val="Calibri"/>
        <family val="2"/>
        <scheme val="minor"/>
      </rPr>
      <t>)</t>
    </r>
  </si>
  <si>
    <r>
      <t>Narrow-leaved ash
(</t>
    </r>
    <r>
      <rPr>
        <b/>
        <i/>
        <sz val="11"/>
        <color rgb="FF333333"/>
        <rFont val="Calibri"/>
        <family val="2"/>
        <scheme val="minor"/>
      </rPr>
      <t>Fraxinus angustifolia</t>
    </r>
    <r>
      <rPr>
        <b/>
        <sz val="11"/>
        <color rgb="FF333333"/>
        <rFont val="Calibri"/>
        <family val="2"/>
        <scheme val="minor"/>
      </rPr>
      <t>)</t>
    </r>
  </si>
  <si>
    <r>
      <t>European hornbeam
(</t>
    </r>
    <r>
      <rPr>
        <b/>
        <i/>
        <sz val="11"/>
        <color rgb="FF333333"/>
        <rFont val="Calibri"/>
        <family val="2"/>
        <scheme val="minor"/>
      </rPr>
      <t>Carpinus betulus</t>
    </r>
    <r>
      <rPr>
        <b/>
        <sz val="11"/>
        <color rgb="FF333333"/>
        <rFont val="Calibri"/>
        <family val="2"/>
        <scheme val="minor"/>
      </rPr>
      <t>)</t>
    </r>
  </si>
  <si>
    <r>
      <t>Hop hornbeam
(</t>
    </r>
    <r>
      <rPr>
        <b/>
        <i/>
        <sz val="11"/>
        <color rgb="FF333333"/>
        <rFont val="Calibri"/>
        <family val="2"/>
        <scheme val="minor"/>
      </rPr>
      <t>Ostrya carpinifo lia</t>
    </r>
    <r>
      <rPr>
        <b/>
        <sz val="11"/>
        <color rgb="FF333333"/>
        <rFont val="Calibri"/>
        <family val="2"/>
        <scheme val="minor"/>
      </rPr>
      <t>)</t>
    </r>
  </si>
  <si>
    <r>
      <t>Black locust
(</t>
    </r>
    <r>
      <rPr>
        <b/>
        <i/>
        <sz val="11"/>
        <color rgb="FF333333"/>
        <rFont val="Calibri"/>
        <family val="2"/>
        <scheme val="minor"/>
      </rPr>
      <t>Robinia pseudoaccacia</t>
    </r>
    <r>
      <rPr>
        <b/>
        <sz val="11"/>
        <color rgb="FF333333"/>
        <rFont val="Calibri"/>
        <family val="2"/>
        <scheme val="minor"/>
      </rPr>
      <t>)</t>
    </r>
  </si>
  <si>
    <r>
      <t>Sycamore maple
(</t>
    </r>
    <r>
      <rPr>
        <b/>
        <i/>
        <sz val="11"/>
        <color rgb="FF333333"/>
        <rFont val="Calibri"/>
        <family val="2"/>
        <scheme val="minor"/>
      </rPr>
      <t>Acer pseudoplatanus</t>
    </r>
    <r>
      <rPr>
        <b/>
        <sz val="11"/>
        <color rgb="FF333333"/>
        <rFont val="Calibri"/>
        <family val="2"/>
        <scheme val="minor"/>
      </rPr>
      <t>)</t>
    </r>
  </si>
  <si>
    <r>
      <t>Other maple
(</t>
    </r>
    <r>
      <rPr>
        <b/>
        <i/>
        <sz val="11"/>
        <color rgb="FF333333"/>
        <rFont val="Calibri"/>
        <family val="2"/>
        <scheme val="minor"/>
      </rPr>
      <t>Acer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</si>
  <si>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Sweet chestnut
(</t>
    </r>
    <r>
      <rPr>
        <b/>
        <i/>
        <sz val="11"/>
        <color rgb="FF333333"/>
        <rFont val="Calibri"/>
        <family val="2"/>
        <scheme val="minor"/>
      </rPr>
      <t>Castanea sativa</t>
    </r>
    <r>
      <rPr>
        <b/>
        <sz val="11"/>
        <color rgb="FF333333"/>
        <rFont val="Calibri"/>
        <family val="2"/>
        <scheme val="minor"/>
      </rPr>
      <t>)</t>
    </r>
  </si>
  <si>
    <r>
      <t>Common alder
(</t>
    </r>
    <r>
      <rPr>
        <b/>
        <i/>
        <sz val="11"/>
        <color rgb="FF333333"/>
        <rFont val="Calibri"/>
        <family val="2"/>
        <scheme val="minor"/>
      </rPr>
      <t>Alnus glutinosa</t>
    </r>
    <r>
      <rPr>
        <b/>
        <sz val="11"/>
        <color rgb="FF333333"/>
        <rFont val="Calibri"/>
        <family val="2"/>
        <scheme val="minor"/>
      </rPr>
      <t>)</t>
    </r>
  </si>
  <si>
    <r>
      <t>Linden
(</t>
    </r>
    <r>
      <rPr>
        <b/>
        <i/>
        <sz val="11"/>
        <color rgb="FF333333"/>
        <rFont val="Calibri"/>
        <family val="2"/>
        <scheme val="minor"/>
      </rPr>
      <t>Tilia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</si>
  <si>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Poplar
(</t>
    </r>
    <r>
      <rPr>
        <b/>
        <i/>
        <sz val="11"/>
        <color rgb="FF333333"/>
        <rFont val="Calibri"/>
        <family val="2"/>
        <scheme val="minor"/>
      </rPr>
      <t>Populus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</si>
  <si>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Willow
(</t>
    </r>
    <r>
      <rPr>
        <b/>
        <i/>
        <sz val="11"/>
        <color rgb="FF333333"/>
        <rFont val="Calibri"/>
        <family val="2"/>
        <scheme val="minor"/>
      </rPr>
      <t>Salix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</si>
  <si>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Silver fir
(</t>
    </r>
    <r>
      <rPr>
        <b/>
        <i/>
        <sz val="11"/>
        <color rgb="FF333333"/>
        <rFont val="Calibri"/>
        <family val="2"/>
        <scheme val="minor"/>
      </rPr>
      <t>Abies</t>
    </r>
    <r>
      <rPr>
        <b/>
        <sz val="11"/>
        <color rgb="FF333333"/>
        <rFont val="Calibri"/>
        <family val="2"/>
        <scheme val="minor"/>
      </rPr>
      <t xml:space="preserve"> alba)</t>
    </r>
  </si>
  <si>
    <r>
      <t>Norway spruce
(</t>
    </r>
    <r>
      <rPr>
        <b/>
        <i/>
        <sz val="11"/>
        <color rgb="FF333333"/>
        <rFont val="Calibri"/>
        <family val="2"/>
        <scheme val="minor"/>
      </rPr>
      <t>Picea abies</t>
    </r>
    <r>
      <rPr>
        <b/>
        <sz val="11"/>
        <color rgb="FF333333"/>
        <rFont val="Calibri"/>
        <family val="2"/>
        <scheme val="minor"/>
      </rPr>
      <t>)</t>
    </r>
  </si>
  <si>
    <r>
      <t>Black pine
(</t>
    </r>
    <r>
      <rPr>
        <b/>
        <i/>
        <sz val="11"/>
        <color rgb="FF333333"/>
        <rFont val="Calibri"/>
        <family val="2"/>
        <scheme val="minor"/>
      </rPr>
      <t>Pinus nigra</t>
    </r>
    <r>
      <rPr>
        <b/>
        <sz val="11"/>
        <color rgb="FF333333"/>
        <rFont val="Calibri"/>
        <family val="2"/>
        <scheme val="minor"/>
      </rPr>
      <t>)</t>
    </r>
  </si>
  <si>
    <r>
      <t>Aleppo pine
(</t>
    </r>
    <r>
      <rPr>
        <b/>
        <i/>
        <sz val="11"/>
        <color rgb="FF333333"/>
        <rFont val="Calibri"/>
        <family val="2"/>
        <scheme val="minor"/>
      </rPr>
      <t>Pinus halepensis</t>
    </r>
    <r>
      <rPr>
        <b/>
        <sz val="11"/>
        <color rgb="FF333333"/>
        <rFont val="Calibri"/>
        <family val="2"/>
        <scheme val="minor"/>
      </rPr>
      <t>)</t>
    </r>
  </si>
  <si>
    <r>
      <t>Scots pine
(</t>
    </r>
    <r>
      <rPr>
        <b/>
        <i/>
        <sz val="11"/>
        <color rgb="FF333333"/>
        <rFont val="Calibri"/>
        <family val="2"/>
        <scheme val="minor"/>
      </rPr>
      <t>Pinus sylvestris</t>
    </r>
    <r>
      <rPr>
        <b/>
        <sz val="11"/>
        <color rgb="FF333333"/>
        <rFont val="Calibri"/>
        <family val="2"/>
        <scheme val="minor"/>
      </rPr>
      <t>)</t>
    </r>
  </si>
  <si>
    <r>
      <t>Eastern white pine
(</t>
    </r>
    <r>
      <rPr>
        <b/>
        <i/>
        <sz val="11"/>
        <color rgb="FF333333"/>
        <rFont val="Calibri"/>
        <family val="2"/>
        <scheme val="minor"/>
      </rPr>
      <t>Pinus strobus</t>
    </r>
    <r>
      <rPr>
        <b/>
        <sz val="11"/>
        <color rgb="FF333333"/>
        <rFont val="Calibri"/>
        <family val="2"/>
        <scheme val="minor"/>
      </rPr>
      <t>)</t>
    </r>
  </si>
  <si>
    <t>Subtotal broadleaves</t>
  </si>
  <si>
    <t>Definition:</t>
  </si>
  <si>
    <t>Productive, Protective and Protection &amp; Biodiversity forest: See HR-Table 15-2 for definitions of forest comprised</t>
  </si>
  <si>
    <t>Standing stock:
Volume of standing trees (alive and dead) with dbh ~ 10 cm over bark, including the bole (wood and bark), and stem top, and including the above-ground part of the stump. In uneven-aged forests, Mediterranean forests and young even-aged stands volume of trees with dbh 5-10 cm can also be provided.</t>
  </si>
  <si>
    <t>Increment:
Volume increment of surviving trees with dbh &gt;= 10 cm over bark as average estimation of growth period.
Final definition and proper approach, considering method of concentric plots sample (nongrowth trees), will be defined after completion of second NFI.</t>
  </si>
  <si>
    <t>Drain:
Volume of trees with dbh ~ 10 cm over bark as average estimation of tree volumes felled over a given period.
After completion of second NFI: volume of trees with dbh &gt;= 10 cm over bark at the first measurement that were found to be harvested in the subsequent NFI.</t>
  </si>
  <si>
    <r>
      <t xml:space="preserve">Standing stock
</t>
    </r>
    <r>
      <rPr>
        <i/>
        <sz val="11"/>
        <color rgb="FF333333"/>
        <rFont val="Calibri"/>
        <family val="2"/>
        <scheme val="minor"/>
      </rPr>
      <t>(Growing St. + Standing Deadwood)</t>
    </r>
  </si>
  <si>
    <t>1000 m3</t>
  </si>
  <si>
    <t>Value adding steps:</t>
  </si>
  <si>
    <t>Rows with Definitions added</t>
  </si>
  <si>
    <t>Table Quality checked: Totals checked</t>
  </si>
  <si>
    <t>Table formated</t>
  </si>
  <si>
    <t>JRC value adding: 2019-09</t>
  </si>
  <si>
    <t>Columns with Percentage added</t>
  </si>
  <si>
    <t>Columns with Deadwood added</t>
  </si>
  <si>
    <t>in % of total
Standing Stock</t>
  </si>
  <si>
    <t>in % of total
Growing Stock</t>
  </si>
  <si>
    <t>in % of Species
Standing Stock</t>
  </si>
  <si>
    <t>in % of total
Deadwood</t>
  </si>
  <si>
    <r>
      <t xml:space="preserve">Deadwood Standing
</t>
    </r>
    <r>
      <rPr>
        <i/>
        <sz val="11"/>
        <color rgb="FF333333"/>
        <rFont val="Calibri"/>
        <family val="2"/>
        <scheme val="minor"/>
      </rPr>
      <t>calculated: Standing Stock - Growing Stock</t>
    </r>
  </si>
  <si>
    <t>"The Croatian NFI estimates the volume of standing stock, which can be divided into the volume of growing stock and volume of standing-dead wood." Cost Action Usewood, Chapter Croatia, page 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</si>
</sst>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i/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Border="0" applyAlignment="0"/>
  </cellStyleXfs>
  <cellXfs count="5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3" fontId="4" fillId="0" borderId="22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164" fontId="3" fillId="0" borderId="6" xfId="1" applyNumberFormat="1" applyFont="1" applyBorder="1" applyAlignment="1">
      <alignment vertical="center" wrapText="1"/>
    </xf>
    <xf numFmtId="164" fontId="4" fillId="0" borderId="7" xfId="1" applyNumberFormat="1" applyFont="1" applyBorder="1" applyAlignment="1">
      <alignment vertical="center" wrapText="1"/>
    </xf>
    <xf numFmtId="164" fontId="4" fillId="0" borderId="16" xfId="1" applyNumberFormat="1" applyFont="1" applyBorder="1" applyAlignment="1">
      <alignment vertical="center" wrapText="1"/>
    </xf>
    <xf numFmtId="164" fontId="3" fillId="0" borderId="10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4" fillId="0" borderId="17" xfId="0" applyNumberFormat="1" applyFont="1" applyFill="1" applyBorder="1" applyAlignment="1">
      <alignment vertical="center" wrapText="1"/>
    </xf>
    <xf numFmtId="164" fontId="4" fillId="0" borderId="16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7" fillId="0" borderId="0" xfId="2" applyFill="1" applyProtection="1"/>
    <xf numFmtId="0" fontId="4" fillId="0" borderId="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vertical="center" wrapText="1"/>
    </xf>
    <xf numFmtId="164" fontId="3" fillId="2" borderId="11" xfId="1" applyNumberFormat="1" applyFont="1" applyFill="1" applyBorder="1" applyAlignment="1">
      <alignment vertical="center" wrapText="1"/>
    </xf>
    <xf numFmtId="164" fontId="3" fillId="2" borderId="31" xfId="1" applyNumberFormat="1" applyFont="1" applyFill="1" applyBorder="1" applyAlignment="1">
      <alignment vertical="center" wrapText="1"/>
    </xf>
    <xf numFmtId="3" fontId="3" fillId="2" borderId="19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vertical="center" wrapText="1"/>
    </xf>
    <xf numFmtId="164" fontId="4" fillId="2" borderId="24" xfId="1" applyNumberFormat="1" applyFont="1" applyFill="1" applyBorder="1" applyAlignment="1">
      <alignment vertical="center" wrapText="1"/>
    </xf>
    <xf numFmtId="3" fontId="4" fillId="2" borderId="22" xfId="0" applyNumberFormat="1" applyFont="1" applyFill="1" applyBorder="1" applyAlignment="1">
      <alignment vertical="center" wrapText="1"/>
    </xf>
    <xf numFmtId="164" fontId="4" fillId="2" borderId="17" xfId="1" applyNumberFormat="1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sqref="A1:I1"/>
    </sheetView>
  </sheetViews>
  <sheetFormatPr defaultRowHeight="15" x14ac:dyDescent="0.25"/>
  <cols>
    <col min="1" max="1" width="38.28515625" customWidth="1"/>
    <col min="2" max="2" width="14.7109375" customWidth="1"/>
    <col min="3" max="3" width="18.7109375" customWidth="1"/>
    <col min="4" max="5" width="14.7109375" customWidth="1"/>
    <col min="6" max="6" width="18.7109375" customWidth="1"/>
    <col min="7" max="8" width="14.7109375" customWidth="1"/>
    <col min="9" max="9" width="18.7109375" customWidth="1"/>
  </cols>
  <sheetData>
    <row r="1" spans="1:9" ht="15.75" thickBot="1" x14ac:dyDescent="0.3">
      <c r="A1" s="51" t="s">
        <v>1</v>
      </c>
      <c r="B1" s="52"/>
      <c r="C1" s="52"/>
      <c r="D1" s="52"/>
      <c r="E1" s="52"/>
      <c r="F1" s="52"/>
      <c r="G1" s="52"/>
      <c r="H1" s="52"/>
      <c r="I1" s="53"/>
    </row>
    <row r="2" spans="1:9" ht="32.25" customHeight="1" thickBot="1" x14ac:dyDescent="0.3">
      <c r="A2" s="3"/>
      <c r="B2" s="46" t="s">
        <v>36</v>
      </c>
      <c r="C2" s="47"/>
      <c r="D2" s="48" t="s">
        <v>2</v>
      </c>
      <c r="E2" s="49"/>
      <c r="F2" s="50"/>
      <c r="G2" s="54" t="s">
        <v>49</v>
      </c>
      <c r="H2" s="55"/>
      <c r="I2" s="56"/>
    </row>
    <row r="3" spans="1:9" ht="30.75" thickBot="1" x14ac:dyDescent="0.3">
      <c r="A3" s="6" t="s">
        <v>0</v>
      </c>
      <c r="B3" s="13" t="s">
        <v>37</v>
      </c>
      <c r="C3" s="14" t="s">
        <v>45</v>
      </c>
      <c r="D3" s="32" t="s">
        <v>37</v>
      </c>
      <c r="E3" s="33" t="s">
        <v>47</v>
      </c>
      <c r="F3" s="33" t="s">
        <v>46</v>
      </c>
      <c r="G3" s="34" t="s">
        <v>37</v>
      </c>
      <c r="H3" s="35" t="s">
        <v>47</v>
      </c>
      <c r="I3" s="36" t="s">
        <v>48</v>
      </c>
    </row>
    <row r="4" spans="1:9" ht="30" x14ac:dyDescent="0.25">
      <c r="A4" s="4" t="s">
        <v>7</v>
      </c>
      <c r="B4" s="9">
        <v>196135</v>
      </c>
      <c r="C4" s="15">
        <f>B4/B$32</f>
        <v>0.34626153704919888</v>
      </c>
      <c r="D4" s="27">
        <v>192283</v>
      </c>
      <c r="E4" s="20">
        <f>D4/B4</f>
        <v>0.98036046600555737</v>
      </c>
      <c r="F4" s="20">
        <f t="shared" ref="F4:F22" si="0">D4/D$32</f>
        <v>0.3482472901140099</v>
      </c>
      <c r="G4" s="37">
        <f>B4-D4</f>
        <v>3852</v>
      </c>
      <c r="H4" s="38">
        <f>G4/B4</f>
        <v>1.9639533994442602E-2</v>
      </c>
      <c r="I4" s="39">
        <f t="shared" ref="I4:I22" si="1">G4/G$32</f>
        <v>0.26954027010006298</v>
      </c>
    </row>
    <row r="5" spans="1:9" ht="30" x14ac:dyDescent="0.25">
      <c r="A5" s="8" t="s">
        <v>8</v>
      </c>
      <c r="B5" s="10">
        <v>73019</v>
      </c>
      <c r="C5" s="16">
        <f t="shared" ref="C5:C30" si="2">B5/B$32</f>
        <v>0.12890953258620569</v>
      </c>
      <c r="D5" s="21">
        <v>71830</v>
      </c>
      <c r="E5" s="22">
        <f t="shared" ref="E5:E32" si="3">D5/B5</f>
        <v>0.98371656692093834</v>
      </c>
      <c r="F5" s="22">
        <f t="shared" si="0"/>
        <v>0.13009263870903476</v>
      </c>
      <c r="G5" s="40">
        <f t="shared" ref="G5:G30" si="4">B5-D5</f>
        <v>1189</v>
      </c>
      <c r="H5" s="38">
        <f t="shared" ref="H5:H30" si="5">G5/B5</f>
        <v>1.6283433079061615E-2</v>
      </c>
      <c r="I5" s="39">
        <f t="shared" si="1"/>
        <v>8.3199216289972705E-2</v>
      </c>
    </row>
    <row r="6" spans="1:9" ht="30" x14ac:dyDescent="0.25">
      <c r="A6" s="8" t="s">
        <v>9</v>
      </c>
      <c r="B6" s="10">
        <v>51881</v>
      </c>
      <c r="C6" s="16">
        <f t="shared" si="2"/>
        <v>9.1591989209725375E-2</v>
      </c>
      <c r="D6" s="21">
        <v>50597</v>
      </c>
      <c r="E6" s="22">
        <f t="shared" si="3"/>
        <v>0.97525105529962797</v>
      </c>
      <c r="F6" s="22">
        <f t="shared" si="0"/>
        <v>9.1637160528484363E-2</v>
      </c>
      <c r="G6" s="40">
        <f t="shared" si="4"/>
        <v>1284</v>
      </c>
      <c r="H6" s="38">
        <f t="shared" si="5"/>
        <v>2.4748944700372005E-2</v>
      </c>
      <c r="I6" s="39">
        <f t="shared" si="1"/>
        <v>8.9846756700020985E-2</v>
      </c>
    </row>
    <row r="7" spans="1:9" ht="30" x14ac:dyDescent="0.25">
      <c r="A7" s="8" t="s">
        <v>10</v>
      </c>
      <c r="B7" s="10">
        <v>7014</v>
      </c>
      <c r="C7" s="16">
        <f t="shared" si="2"/>
        <v>1.2382687541046119E-2</v>
      </c>
      <c r="D7" s="21">
        <v>6634</v>
      </c>
      <c r="E7" s="22">
        <f t="shared" si="3"/>
        <v>0.9458226404334189</v>
      </c>
      <c r="F7" s="22">
        <f t="shared" si="0"/>
        <v>1.2014959838448233E-2</v>
      </c>
      <c r="G7" s="40">
        <f t="shared" si="4"/>
        <v>380</v>
      </c>
      <c r="H7" s="38">
        <f t="shared" si="5"/>
        <v>5.4177359566581124E-2</v>
      </c>
      <c r="I7" s="39">
        <f t="shared" si="1"/>
        <v>2.6590161640193129E-2</v>
      </c>
    </row>
    <row r="8" spans="1:9" ht="30" x14ac:dyDescent="0.25">
      <c r="A8" s="8" t="s">
        <v>11</v>
      </c>
      <c r="B8" s="10">
        <v>11460</v>
      </c>
      <c r="C8" s="16">
        <f t="shared" si="2"/>
        <v>2.0231764930195115E-2</v>
      </c>
      <c r="D8" s="21">
        <v>11318</v>
      </c>
      <c r="E8" s="22">
        <f t="shared" si="3"/>
        <v>0.98760907504363005</v>
      </c>
      <c r="F8" s="22">
        <f t="shared" si="0"/>
        <v>2.0498238687301343E-2</v>
      </c>
      <c r="G8" s="40">
        <f t="shared" si="4"/>
        <v>142</v>
      </c>
      <c r="H8" s="38">
        <f t="shared" si="5"/>
        <v>1.2390924956369983E-2</v>
      </c>
      <c r="I8" s="39">
        <f t="shared" si="1"/>
        <v>9.9363235602826956E-3</v>
      </c>
    </row>
    <row r="9" spans="1:9" ht="30" x14ac:dyDescent="0.25">
      <c r="A9" s="8" t="s">
        <v>12</v>
      </c>
      <c r="B9" s="10">
        <v>2235</v>
      </c>
      <c r="C9" s="16">
        <f t="shared" si="2"/>
        <v>3.9457237887422407E-3</v>
      </c>
      <c r="D9" s="21">
        <v>2140</v>
      </c>
      <c r="E9" s="22">
        <f t="shared" si="3"/>
        <v>0.95749440715883671</v>
      </c>
      <c r="F9" s="22">
        <f t="shared" si="0"/>
        <v>3.875793496273624E-3</v>
      </c>
      <c r="G9" s="40">
        <f t="shared" si="4"/>
        <v>95</v>
      </c>
      <c r="H9" s="38">
        <f t="shared" si="5"/>
        <v>4.2505592841163314E-2</v>
      </c>
      <c r="I9" s="39">
        <f t="shared" si="1"/>
        <v>6.6475404100482822E-3</v>
      </c>
    </row>
    <row r="10" spans="1:9" ht="30" x14ac:dyDescent="0.25">
      <c r="A10" s="8" t="s">
        <v>13</v>
      </c>
      <c r="B10" s="10">
        <v>17761</v>
      </c>
      <c r="C10" s="16">
        <f t="shared" si="2"/>
        <v>3.1355704792774469E-2</v>
      </c>
      <c r="D10" s="21">
        <v>17619</v>
      </c>
      <c r="E10" s="22">
        <f t="shared" si="3"/>
        <v>0.99200495467597549</v>
      </c>
      <c r="F10" s="22">
        <f t="shared" si="0"/>
        <v>3.1910096079834104E-2</v>
      </c>
      <c r="G10" s="40">
        <f t="shared" si="4"/>
        <v>142</v>
      </c>
      <c r="H10" s="38">
        <f t="shared" si="5"/>
        <v>7.9950453240245477E-3</v>
      </c>
      <c r="I10" s="39">
        <f t="shared" si="1"/>
        <v>9.9363235602826956E-3</v>
      </c>
    </row>
    <row r="11" spans="1:9" ht="30" x14ac:dyDescent="0.25">
      <c r="A11" s="8" t="s">
        <v>14</v>
      </c>
      <c r="B11" s="10">
        <v>50930</v>
      </c>
      <c r="C11" s="16">
        <f t="shared" si="2"/>
        <v>8.9913070496931688E-2</v>
      </c>
      <c r="D11" s="21">
        <v>50526</v>
      </c>
      <c r="E11" s="22">
        <f t="shared" si="3"/>
        <v>0.99206754368741412</v>
      </c>
      <c r="F11" s="22">
        <f t="shared" si="0"/>
        <v>9.1508571118093976E-2</v>
      </c>
      <c r="G11" s="40">
        <f t="shared" si="4"/>
        <v>404</v>
      </c>
      <c r="H11" s="38">
        <f t="shared" si="5"/>
        <v>7.9324563125859025E-3</v>
      </c>
      <c r="I11" s="39">
        <f t="shared" si="1"/>
        <v>2.8269540270100063E-2</v>
      </c>
    </row>
    <row r="12" spans="1:9" ht="30" x14ac:dyDescent="0.25">
      <c r="A12" s="8" t="s">
        <v>15</v>
      </c>
      <c r="B12" s="10">
        <v>3733</v>
      </c>
      <c r="C12" s="16">
        <f t="shared" si="2"/>
        <v>6.5903297106822308E-3</v>
      </c>
      <c r="D12" s="21">
        <v>3567</v>
      </c>
      <c r="E12" s="22">
        <f t="shared" si="3"/>
        <v>0.95553174390570583</v>
      </c>
      <c r="F12" s="22">
        <f t="shared" si="0"/>
        <v>6.4602595332747736E-3</v>
      </c>
      <c r="G12" s="40">
        <f t="shared" si="4"/>
        <v>166</v>
      </c>
      <c r="H12" s="38">
        <f t="shared" si="5"/>
        <v>4.4468256094294133E-2</v>
      </c>
      <c r="I12" s="39">
        <f t="shared" si="1"/>
        <v>1.161570219018963E-2</v>
      </c>
    </row>
    <row r="13" spans="1:9" ht="30" x14ac:dyDescent="0.25">
      <c r="A13" s="8" t="s">
        <v>16</v>
      </c>
      <c r="B13" s="10">
        <v>13648</v>
      </c>
      <c r="C13" s="16">
        <f t="shared" si="2"/>
        <v>2.4094513766780359E-2</v>
      </c>
      <c r="D13" s="21">
        <v>13172</v>
      </c>
      <c r="E13" s="22">
        <f t="shared" si="3"/>
        <v>0.96512309495896831</v>
      </c>
      <c r="F13" s="22">
        <f t="shared" si="0"/>
        <v>2.3856052305101016E-2</v>
      </c>
      <c r="G13" s="40">
        <f t="shared" si="4"/>
        <v>476</v>
      </c>
      <c r="H13" s="38">
        <f t="shared" si="5"/>
        <v>3.487690504103165E-2</v>
      </c>
      <c r="I13" s="39">
        <f t="shared" si="1"/>
        <v>3.3307676159820866E-2</v>
      </c>
    </row>
    <row r="14" spans="1:9" ht="30" x14ac:dyDescent="0.25">
      <c r="A14" s="8" t="s">
        <v>17</v>
      </c>
      <c r="B14" s="10">
        <v>8417</v>
      </c>
      <c r="C14" s="16">
        <f t="shared" si="2"/>
        <v>1.4859578134158139E-2</v>
      </c>
      <c r="D14" s="21">
        <v>8298</v>
      </c>
      <c r="E14" s="22">
        <f t="shared" si="3"/>
        <v>0.98586194606154209</v>
      </c>
      <c r="F14" s="22">
        <f t="shared" si="0"/>
        <v>1.5028660949569407E-2</v>
      </c>
      <c r="G14" s="40">
        <f t="shared" si="4"/>
        <v>119</v>
      </c>
      <c r="H14" s="38">
        <f t="shared" si="5"/>
        <v>1.4138053938457884E-2</v>
      </c>
      <c r="I14" s="39">
        <f t="shared" si="1"/>
        <v>8.3269190399552166E-3</v>
      </c>
    </row>
    <row r="15" spans="1:9" ht="30" x14ac:dyDescent="0.25">
      <c r="A15" s="8" t="s">
        <v>18</v>
      </c>
      <c r="B15" s="10">
        <v>8845</v>
      </c>
      <c r="C15" s="16">
        <f t="shared" si="2"/>
        <v>1.5615179826140994E-2</v>
      </c>
      <c r="D15" s="21">
        <v>8583</v>
      </c>
      <c r="E15" s="22">
        <f t="shared" si="3"/>
        <v>0.9703787450537027</v>
      </c>
      <c r="F15" s="22">
        <f t="shared" si="0"/>
        <v>1.5544829709587156E-2</v>
      </c>
      <c r="G15" s="40">
        <f t="shared" si="4"/>
        <v>262</v>
      </c>
      <c r="H15" s="38">
        <f t="shared" si="5"/>
        <v>2.9621254946297342E-2</v>
      </c>
      <c r="I15" s="39">
        <f t="shared" si="1"/>
        <v>1.8333216709817367E-2</v>
      </c>
    </row>
    <row r="16" spans="1:9" ht="30" x14ac:dyDescent="0.25">
      <c r="A16" s="8" t="s">
        <v>19</v>
      </c>
      <c r="B16" s="10">
        <v>6990</v>
      </c>
      <c r="C16" s="16">
        <f t="shared" si="2"/>
        <v>1.2340317352710633E-2</v>
      </c>
      <c r="D16" s="21">
        <v>5849</v>
      </c>
      <c r="E16" s="22">
        <f t="shared" si="3"/>
        <v>0.83676680972818307</v>
      </c>
      <c r="F16" s="22">
        <f t="shared" si="0"/>
        <v>1.0593231850329171E-2</v>
      </c>
      <c r="G16" s="40">
        <f t="shared" si="4"/>
        <v>1141</v>
      </c>
      <c r="H16" s="38">
        <f t="shared" si="5"/>
        <v>0.16323319027181687</v>
      </c>
      <c r="I16" s="39">
        <f t="shared" si="1"/>
        <v>7.9840459030158836E-2</v>
      </c>
    </row>
    <row r="17" spans="1:9" ht="30" x14ac:dyDescent="0.25">
      <c r="A17" s="8" t="s">
        <v>20</v>
      </c>
      <c r="B17" s="10">
        <v>10248</v>
      </c>
      <c r="C17" s="16">
        <f t="shared" si="2"/>
        <v>1.8092070419253013E-2</v>
      </c>
      <c r="D17" s="21">
        <v>9915</v>
      </c>
      <c r="E17" s="22">
        <f t="shared" si="3"/>
        <v>0.96750585480093676</v>
      </c>
      <c r="F17" s="22">
        <f t="shared" si="0"/>
        <v>1.7957239493249056E-2</v>
      </c>
      <c r="G17" s="40">
        <f t="shared" si="4"/>
        <v>333</v>
      </c>
      <c r="H17" s="38">
        <f t="shared" si="5"/>
        <v>3.2494145199063233E-2</v>
      </c>
      <c r="I17" s="39">
        <f t="shared" si="1"/>
        <v>2.3301378489958714E-2</v>
      </c>
    </row>
    <row r="18" spans="1:9" ht="30" x14ac:dyDescent="0.25">
      <c r="A18" s="8" t="s">
        <v>21</v>
      </c>
      <c r="B18" s="10">
        <v>7086</v>
      </c>
      <c r="C18" s="16">
        <f t="shared" si="2"/>
        <v>1.2509798106052581E-2</v>
      </c>
      <c r="D18" s="21">
        <v>7014</v>
      </c>
      <c r="E18" s="22">
        <f t="shared" si="3"/>
        <v>0.98983911939034719</v>
      </c>
      <c r="F18" s="22">
        <f t="shared" si="0"/>
        <v>1.2703184851805232E-2</v>
      </c>
      <c r="G18" s="40">
        <f t="shared" si="4"/>
        <v>72</v>
      </c>
      <c r="H18" s="38">
        <f t="shared" si="5"/>
        <v>1.0160880609652836E-2</v>
      </c>
      <c r="I18" s="39">
        <f t="shared" si="1"/>
        <v>5.0381358897208031E-3</v>
      </c>
    </row>
    <row r="19" spans="1:9" ht="30" x14ac:dyDescent="0.25">
      <c r="A19" s="8" t="s">
        <v>22</v>
      </c>
      <c r="B19" s="10">
        <v>5255</v>
      </c>
      <c r="C19" s="16">
        <f t="shared" si="2"/>
        <v>9.2773058209577076E-3</v>
      </c>
      <c r="D19" s="21">
        <v>4946</v>
      </c>
      <c r="E19" s="22">
        <f t="shared" si="3"/>
        <v>0.94119885823025695</v>
      </c>
      <c r="F19" s="22">
        <f t="shared" si="0"/>
        <v>8.9577918843781971E-3</v>
      </c>
      <c r="G19" s="40">
        <f t="shared" si="4"/>
        <v>309</v>
      </c>
      <c r="H19" s="38">
        <f>G19/B19</f>
        <v>5.8801141769743104E-2</v>
      </c>
      <c r="I19" s="39">
        <f t="shared" si="1"/>
        <v>2.1621999860051779E-2</v>
      </c>
    </row>
    <row r="20" spans="1:9" ht="30" x14ac:dyDescent="0.25">
      <c r="A20" s="8" t="s">
        <v>23</v>
      </c>
      <c r="B20" s="10">
        <v>3828</v>
      </c>
      <c r="C20" s="16">
        <f t="shared" si="2"/>
        <v>6.7580450395102005E-3</v>
      </c>
      <c r="D20" s="21">
        <v>3519</v>
      </c>
      <c r="E20" s="22">
        <f t="shared" si="3"/>
        <v>0.91927899686520376</v>
      </c>
      <c r="F20" s="22">
        <f t="shared" si="0"/>
        <v>6.3733258473770479E-3</v>
      </c>
      <c r="G20" s="40">
        <f t="shared" si="4"/>
        <v>309</v>
      </c>
      <c r="H20" s="38">
        <f t="shared" si="5"/>
        <v>8.0721003134796243E-2</v>
      </c>
      <c r="I20" s="39">
        <f t="shared" si="1"/>
        <v>2.1621999860051779E-2</v>
      </c>
    </row>
    <row r="21" spans="1:9" x14ac:dyDescent="0.25">
      <c r="A21" s="8" t="s">
        <v>5</v>
      </c>
      <c r="B21" s="10">
        <v>14148</v>
      </c>
      <c r="C21" s="16">
        <f t="shared" si="2"/>
        <v>2.4977226023769675E-2</v>
      </c>
      <c r="D21" s="21">
        <v>13672</v>
      </c>
      <c r="E21" s="22">
        <f t="shared" si="3"/>
        <v>0.96635566864574496</v>
      </c>
      <c r="F21" s="22">
        <f t="shared" si="0"/>
        <v>2.4761611533202329E-2</v>
      </c>
      <c r="G21" s="40">
        <f t="shared" si="4"/>
        <v>476</v>
      </c>
      <c r="H21" s="38">
        <f t="shared" si="5"/>
        <v>3.3644331354255021E-2</v>
      </c>
      <c r="I21" s="39">
        <f t="shared" si="1"/>
        <v>3.3307676159820866E-2</v>
      </c>
    </row>
    <row r="22" spans="1:9" ht="15.75" thickBot="1" x14ac:dyDescent="0.3">
      <c r="A22" s="5" t="s">
        <v>6</v>
      </c>
      <c r="B22" s="11">
        <v>1878</v>
      </c>
      <c r="C22" s="17">
        <f t="shared" si="2"/>
        <v>3.3154672372518695E-3</v>
      </c>
      <c r="D22" s="23">
        <v>1759</v>
      </c>
      <c r="E22" s="24">
        <f t="shared" si="3"/>
        <v>0.9366347177848775</v>
      </c>
      <c r="F22" s="24">
        <f t="shared" si="0"/>
        <v>3.1857573644604223E-3</v>
      </c>
      <c r="G22" s="40">
        <f t="shared" si="4"/>
        <v>119</v>
      </c>
      <c r="H22" s="38">
        <f t="shared" si="5"/>
        <v>6.336528221512247E-2</v>
      </c>
      <c r="I22" s="39">
        <f t="shared" si="1"/>
        <v>8.3269190399552166E-3</v>
      </c>
    </row>
    <row r="23" spans="1:9" ht="15.75" thickBot="1" x14ac:dyDescent="0.3">
      <c r="A23" s="6" t="s">
        <v>30</v>
      </c>
      <c r="B23" s="7">
        <f>SUM(B4:B22)</f>
        <v>494511</v>
      </c>
      <c r="C23" s="18">
        <f>SUM(C4:C22)</f>
        <v>0.87302184183208698</v>
      </c>
      <c r="D23" s="25">
        <f t="shared" ref="D23:I23" si="6">SUM(D4:D22)</f>
        <v>483241</v>
      </c>
      <c r="E23" s="26">
        <f t="shared" si="3"/>
        <v>0.97720980928634549</v>
      </c>
      <c r="F23" s="26">
        <f t="shared" si="6"/>
        <v>0.87520669389381411</v>
      </c>
      <c r="G23" s="41">
        <f t="shared" si="6"/>
        <v>11270</v>
      </c>
      <c r="H23" s="42">
        <f>G23/B23</f>
        <v>2.2790190713654498E-2</v>
      </c>
      <c r="I23" s="43">
        <f t="shared" si="6"/>
        <v>0.7886082149604644</v>
      </c>
    </row>
    <row r="24" spans="1:9" ht="30" x14ac:dyDescent="0.25">
      <c r="A24" s="4" t="s">
        <v>24</v>
      </c>
      <c r="B24" s="9">
        <v>35951</v>
      </c>
      <c r="C24" s="15">
        <f t="shared" si="2"/>
        <v>6.3468776702045773E-2</v>
      </c>
      <c r="D24" s="27">
        <v>34191</v>
      </c>
      <c r="E24" s="20">
        <f t="shared" si="3"/>
        <v>0.95104447720508467</v>
      </c>
      <c r="F24" s="20">
        <f t="shared" ref="F24:F30" si="7">D24/D$32</f>
        <v>6.1923951136024051E-2</v>
      </c>
      <c r="G24" s="40">
        <f t="shared" si="4"/>
        <v>1760</v>
      </c>
      <c r="H24" s="38">
        <f t="shared" si="5"/>
        <v>4.8955522794915302E-2</v>
      </c>
      <c r="I24" s="39">
        <f t="shared" ref="I24:I30" si="8">G24/G$32</f>
        <v>0.12315443285984186</v>
      </c>
    </row>
    <row r="25" spans="1:9" ht="30" x14ac:dyDescent="0.25">
      <c r="A25" s="8" t="s">
        <v>25</v>
      </c>
      <c r="B25" s="10">
        <v>13719</v>
      </c>
      <c r="C25" s="16">
        <f t="shared" si="2"/>
        <v>2.4219858907272844E-2</v>
      </c>
      <c r="D25" s="21">
        <v>13244</v>
      </c>
      <c r="E25" s="22">
        <f t="shared" si="3"/>
        <v>0.96537648516655727</v>
      </c>
      <c r="F25" s="22">
        <f t="shared" si="7"/>
        <v>2.3986452833947604E-2</v>
      </c>
      <c r="G25" s="40">
        <f t="shared" si="4"/>
        <v>475</v>
      </c>
      <c r="H25" s="38">
        <f t="shared" si="5"/>
        <v>3.462351483344267E-2</v>
      </c>
      <c r="I25" s="39">
        <f t="shared" si="8"/>
        <v>3.3237702050241409E-2</v>
      </c>
    </row>
    <row r="26" spans="1:9" ht="30" x14ac:dyDescent="0.25">
      <c r="A26" s="8" t="s">
        <v>26</v>
      </c>
      <c r="B26" s="10">
        <v>7371</v>
      </c>
      <c r="C26" s="16">
        <f t="shared" si="2"/>
        <v>1.3012944092536491E-2</v>
      </c>
      <c r="D26" s="21">
        <v>7204</v>
      </c>
      <c r="E26" s="22">
        <f t="shared" si="3"/>
        <v>0.97734364401031071</v>
      </c>
      <c r="F26" s="22">
        <f t="shared" si="7"/>
        <v>1.3047297358483732E-2</v>
      </c>
      <c r="G26" s="40">
        <f t="shared" si="4"/>
        <v>167</v>
      </c>
      <c r="H26" s="38">
        <f>G26/B26</f>
        <v>2.2656355989689323E-2</v>
      </c>
      <c r="I26" s="39">
        <f t="shared" si="8"/>
        <v>1.1685676299769085E-2</v>
      </c>
    </row>
    <row r="27" spans="1:9" ht="30" x14ac:dyDescent="0.25">
      <c r="A27" s="8" t="s">
        <v>27</v>
      </c>
      <c r="B27" s="10">
        <v>5683</v>
      </c>
      <c r="C27" s="16">
        <f t="shared" si="2"/>
        <v>1.0032907512940562E-2</v>
      </c>
      <c r="D27" s="21">
        <v>5492</v>
      </c>
      <c r="E27" s="22">
        <f t="shared" si="3"/>
        <v>0.96639099067393985</v>
      </c>
      <c r="F27" s="22">
        <f t="shared" si="7"/>
        <v>9.9466625614648332E-3</v>
      </c>
      <c r="G27" s="40">
        <f t="shared" si="4"/>
        <v>191</v>
      </c>
      <c r="H27" s="38">
        <f t="shared" si="5"/>
        <v>3.3609009326060181E-2</v>
      </c>
      <c r="I27" s="39">
        <f t="shared" si="8"/>
        <v>1.336505492967602E-2</v>
      </c>
    </row>
    <row r="28" spans="1:9" ht="30" x14ac:dyDescent="0.25">
      <c r="A28" s="8" t="s">
        <v>28</v>
      </c>
      <c r="B28" s="10">
        <v>3376</v>
      </c>
      <c r="C28" s="16">
        <f t="shared" si="2"/>
        <v>5.9600731591918591E-3</v>
      </c>
      <c r="D28" s="21">
        <v>3162</v>
      </c>
      <c r="E28" s="22">
        <f t="shared" si="3"/>
        <v>0.93661137440758291</v>
      </c>
      <c r="F28" s="22">
        <f t="shared" si="7"/>
        <v>5.7267565585127096E-3</v>
      </c>
      <c r="G28" s="40">
        <f t="shared" si="4"/>
        <v>214</v>
      </c>
      <c r="H28" s="38">
        <f t="shared" si="5"/>
        <v>6.3388625592417064E-2</v>
      </c>
      <c r="I28" s="39">
        <f t="shared" si="8"/>
        <v>1.4974459450003499E-2</v>
      </c>
    </row>
    <row r="29" spans="1:9" ht="30" x14ac:dyDescent="0.25">
      <c r="A29" s="8" t="s">
        <v>29</v>
      </c>
      <c r="B29" s="10">
        <v>2877</v>
      </c>
      <c r="C29" s="16">
        <f t="shared" si="2"/>
        <v>5.0791263267165225E-3</v>
      </c>
      <c r="D29" s="21">
        <v>2758</v>
      </c>
      <c r="E29" s="22">
        <f t="shared" si="3"/>
        <v>0.95863746958637475</v>
      </c>
      <c r="F29" s="22">
        <f t="shared" si="7"/>
        <v>4.9950647022068478E-3</v>
      </c>
      <c r="G29" s="40">
        <f t="shared" si="4"/>
        <v>119</v>
      </c>
      <c r="H29" s="38">
        <f t="shared" si="5"/>
        <v>4.1362530413625302E-2</v>
      </c>
      <c r="I29" s="39">
        <f t="shared" si="8"/>
        <v>8.3269190399552166E-3</v>
      </c>
    </row>
    <row r="30" spans="1:9" ht="15.75" thickBot="1" x14ac:dyDescent="0.3">
      <c r="A30" s="5" t="s">
        <v>3</v>
      </c>
      <c r="B30" s="11">
        <v>2948</v>
      </c>
      <c r="C30" s="17">
        <f t="shared" si="2"/>
        <v>5.2044714672090054E-3</v>
      </c>
      <c r="D30" s="23">
        <v>2853</v>
      </c>
      <c r="E30" s="24">
        <f t="shared" si="3"/>
        <v>0.96777476255088191</v>
      </c>
      <c r="F30" s="24">
        <f t="shared" si="7"/>
        <v>5.1671209555460978E-3</v>
      </c>
      <c r="G30" s="40">
        <f t="shared" si="4"/>
        <v>95</v>
      </c>
      <c r="H30" s="38">
        <f t="shared" si="5"/>
        <v>3.2225237449118045E-2</v>
      </c>
      <c r="I30" s="39">
        <f t="shared" si="8"/>
        <v>6.6475404100482822E-3</v>
      </c>
    </row>
    <row r="31" spans="1:9" ht="15.75" thickBot="1" x14ac:dyDescent="0.3">
      <c r="A31" s="6" t="s">
        <v>30</v>
      </c>
      <c r="B31" s="7">
        <f>SUM(B24:B30)</f>
        <v>71925</v>
      </c>
      <c r="C31" s="18">
        <f>SUM(C24:C30)</f>
        <v>0.12697815816791305</v>
      </c>
      <c r="D31" s="25">
        <f t="shared" ref="D31" si="9">SUM(D24:D30)</f>
        <v>68904</v>
      </c>
      <c r="E31" s="26">
        <f t="shared" si="3"/>
        <v>0.95799791449426486</v>
      </c>
      <c r="F31" s="26">
        <f t="shared" ref="F31" si="10">SUM(F24:F30)</f>
        <v>0.12479330610618586</v>
      </c>
      <c r="G31" s="41">
        <f t="shared" ref="G31" si="11">SUM(G24:G30)</f>
        <v>3021</v>
      </c>
      <c r="H31" s="42">
        <f>G31/B31</f>
        <v>4.2002085505735143E-2</v>
      </c>
      <c r="I31" s="43">
        <f t="shared" ref="I31" si="12">SUM(I24:I30)</f>
        <v>0.21139178503953537</v>
      </c>
    </row>
    <row r="32" spans="1:9" ht="15.75" thickBot="1" x14ac:dyDescent="0.3">
      <c r="A32" s="6" t="s">
        <v>4</v>
      </c>
      <c r="B32" s="12">
        <f>SUM(B23,B31)</f>
        <v>566436</v>
      </c>
      <c r="C32" s="19">
        <f>SUM(C23,C31)</f>
        <v>1</v>
      </c>
      <c r="D32" s="28">
        <f>SUM(D23,D31)</f>
        <v>552145</v>
      </c>
      <c r="E32" s="29">
        <f t="shared" si="3"/>
        <v>0.97477031827073135</v>
      </c>
      <c r="F32" s="29">
        <f>SUM(F23,F31)</f>
        <v>1</v>
      </c>
      <c r="G32" s="44">
        <f>SUM(G23,G31)</f>
        <v>14291</v>
      </c>
      <c r="H32" s="45">
        <f>G32/B32</f>
        <v>2.5229681729268622E-2</v>
      </c>
      <c r="I32" s="43">
        <f>SUM(I23,I31)</f>
        <v>0.99999999999999978</v>
      </c>
    </row>
    <row r="34" spans="1:9" x14ac:dyDescent="0.25">
      <c r="A34" s="30" t="s">
        <v>31</v>
      </c>
      <c r="F34" s="1"/>
      <c r="G34" s="1"/>
      <c r="H34" s="1"/>
      <c r="I34" s="1"/>
    </row>
    <row r="35" spans="1:9" x14ac:dyDescent="0.25">
      <c r="A35" t="s">
        <v>32</v>
      </c>
    </row>
    <row r="36" spans="1:9" x14ac:dyDescent="0.25">
      <c r="A36" t="s">
        <v>50</v>
      </c>
    </row>
    <row r="38" spans="1:9" ht="135" x14ac:dyDescent="0.25">
      <c r="A38" s="2" t="s">
        <v>33</v>
      </c>
    </row>
    <row r="39" spans="1:9" ht="135" x14ac:dyDescent="0.25">
      <c r="A39" s="2" t="s">
        <v>34</v>
      </c>
    </row>
    <row r="40" spans="1:9" ht="135" x14ac:dyDescent="0.25">
      <c r="A40" s="2" t="s">
        <v>35</v>
      </c>
    </row>
    <row r="42" spans="1:9" x14ac:dyDescent="0.25">
      <c r="A42" s="31" t="s">
        <v>38</v>
      </c>
    </row>
    <row r="43" spans="1:9" x14ac:dyDescent="0.25">
      <c r="A43" s="31" t="s">
        <v>39</v>
      </c>
    </row>
    <row r="44" spans="1:9" x14ac:dyDescent="0.25">
      <c r="A44" s="31" t="s">
        <v>44</v>
      </c>
    </row>
    <row r="45" spans="1:9" x14ac:dyDescent="0.25">
      <c r="A45" s="31" t="s">
        <v>43</v>
      </c>
    </row>
    <row r="46" spans="1:9" x14ac:dyDescent="0.25">
      <c r="A46" s="31" t="s">
        <v>40</v>
      </c>
    </row>
    <row r="47" spans="1:9" x14ac:dyDescent="0.25">
      <c r="A47" s="31" t="s">
        <v>41</v>
      </c>
    </row>
    <row r="49" spans="1:1" x14ac:dyDescent="0.25">
      <c r="A49" s="31" t="s">
        <v>42</v>
      </c>
    </row>
  </sheetData>
  <mergeCells count="4">
    <mergeCell ref="B2:C2"/>
    <mergeCell ref="D2:F2"/>
    <mergeCell ref="A1:I1"/>
    <mergeCell ref="G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2019-09-23T12:50:34Z</dcterms:created>
  <dcterms:modified xsi:type="dcterms:W3CDTF">2019-09-24T10:18:00Z</dcterms:modified>
</cp:coreProperties>
</file>