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calcChain.xml><?xml version="1.0" encoding="utf-8"?>
<calcChain xmlns="http://schemas.openxmlformats.org/spreadsheetml/2006/main">
  <c r="S24" i="1" l="1"/>
  <c r="U24" i="1" s="1"/>
  <c r="V24" i="1" s="1"/>
  <c r="W24" i="1"/>
  <c r="X24" i="1" s="1"/>
  <c r="S29" i="1"/>
  <c r="T29" i="1" s="1"/>
  <c r="U29" i="1"/>
  <c r="V29" i="1" s="1"/>
  <c r="W29" i="1"/>
  <c r="X29" i="1" s="1"/>
  <c r="S30" i="1"/>
  <c r="U30" i="1" s="1"/>
  <c r="V30" i="1" s="1"/>
  <c r="W30" i="1"/>
  <c r="X30" i="1" s="1"/>
  <c r="S31" i="1"/>
  <c r="T31" i="1" s="1"/>
  <c r="U31" i="1"/>
  <c r="V31" i="1" s="1"/>
  <c r="W31" i="1"/>
  <c r="X31" i="1" s="1"/>
  <c r="S32" i="1"/>
  <c r="T32" i="1" s="1"/>
  <c r="W32" i="1"/>
  <c r="X32" i="1" s="1"/>
  <c r="S33" i="1"/>
  <c r="T33" i="1" s="1"/>
  <c r="U33" i="1"/>
  <c r="V33" i="1" s="1"/>
  <c r="W33" i="1"/>
  <c r="X33" i="1"/>
  <c r="S34" i="1"/>
  <c r="U34" i="1" s="1"/>
  <c r="V34" i="1" s="1"/>
  <c r="W34" i="1"/>
  <c r="X34" i="1" s="1"/>
  <c r="S35" i="1"/>
  <c r="T35" i="1" s="1"/>
  <c r="U35" i="1"/>
  <c r="V35" i="1" s="1"/>
  <c r="W35" i="1"/>
  <c r="X35" i="1" s="1"/>
  <c r="S36" i="1"/>
  <c r="T36" i="1" s="1"/>
  <c r="U36" i="1"/>
  <c r="V36" i="1" s="1"/>
  <c r="W36" i="1"/>
  <c r="X36" i="1" s="1"/>
  <c r="S37" i="1"/>
  <c r="T37" i="1" s="1"/>
  <c r="W37" i="1"/>
  <c r="X37" i="1" s="1"/>
  <c r="S38" i="1"/>
  <c r="U38" i="1" s="1"/>
  <c r="V38" i="1" s="1"/>
  <c r="W38" i="1"/>
  <c r="X38" i="1" s="1"/>
  <c r="W28" i="1"/>
  <c r="X28" i="1" s="1"/>
  <c r="S28" i="1"/>
  <c r="U28" i="1" s="1"/>
  <c r="V28" i="1" s="1"/>
  <c r="W27" i="1"/>
  <c r="X27" i="1" s="1"/>
  <c r="S27" i="1"/>
  <c r="U27" i="1" s="1"/>
  <c r="V27" i="1" s="1"/>
  <c r="W26" i="1"/>
  <c r="X26" i="1" s="1"/>
  <c r="S26" i="1"/>
  <c r="T26" i="1" s="1"/>
  <c r="W25" i="1"/>
  <c r="X25" i="1" s="1"/>
  <c r="U25" i="1"/>
  <c r="V25" i="1" s="1"/>
  <c r="S25" i="1"/>
  <c r="T25" i="1" s="1"/>
  <c r="W23" i="1"/>
  <c r="X23" i="1" s="1"/>
  <c r="S23" i="1"/>
  <c r="U23" i="1" s="1"/>
  <c r="V23" i="1" s="1"/>
  <c r="W22" i="1"/>
  <c r="X22" i="1" s="1"/>
  <c r="S22" i="1"/>
  <c r="T22" i="1" s="1"/>
  <c r="W21" i="1"/>
  <c r="X21" i="1" s="1"/>
  <c r="U21" i="1"/>
  <c r="V21" i="1" s="1"/>
  <c r="S21" i="1"/>
  <c r="T21" i="1" s="1"/>
  <c r="W20" i="1"/>
  <c r="X20" i="1" s="1"/>
  <c r="S20" i="1"/>
  <c r="U20" i="1" s="1"/>
  <c r="V20" i="1" s="1"/>
  <c r="W19" i="1"/>
  <c r="X19" i="1" s="1"/>
  <c r="U19" i="1"/>
  <c r="V19" i="1" s="1"/>
  <c r="S19" i="1"/>
  <c r="T19" i="1" s="1"/>
  <c r="W18" i="1"/>
  <c r="X18" i="1" s="1"/>
  <c r="S18" i="1"/>
  <c r="T18" i="1" s="1"/>
  <c r="W17" i="1"/>
  <c r="X17" i="1" s="1"/>
  <c r="S17" i="1"/>
  <c r="T17" i="1" s="1"/>
  <c r="W16" i="1"/>
  <c r="X16" i="1" s="1"/>
  <c r="S16" i="1"/>
  <c r="U16" i="1" s="1"/>
  <c r="V16" i="1" s="1"/>
  <c r="X15" i="1"/>
  <c r="W15" i="1"/>
  <c r="S15" i="1"/>
  <c r="T15" i="1" s="1"/>
  <c r="W14" i="1"/>
  <c r="X14" i="1" s="1"/>
  <c r="S14" i="1"/>
  <c r="T14" i="1" s="1"/>
  <c r="W13" i="1"/>
  <c r="X13" i="1" s="1"/>
  <c r="S13" i="1"/>
  <c r="T13" i="1" s="1"/>
  <c r="W12" i="1"/>
  <c r="X12" i="1" s="1"/>
  <c r="S12" i="1"/>
  <c r="U12" i="1" s="1"/>
  <c r="V12" i="1" s="1"/>
  <c r="W11" i="1"/>
  <c r="X11" i="1" s="1"/>
  <c r="S11" i="1"/>
  <c r="T11" i="1" s="1"/>
  <c r="W10" i="1"/>
  <c r="X10" i="1" s="1"/>
  <c r="S10" i="1"/>
  <c r="T10" i="1" s="1"/>
  <c r="W9" i="1"/>
  <c r="X9" i="1" s="1"/>
  <c r="S9" i="1"/>
  <c r="T9" i="1" s="1"/>
  <c r="W8" i="1"/>
  <c r="X8" i="1" s="1"/>
  <c r="S8" i="1"/>
  <c r="U8" i="1" s="1"/>
  <c r="V8" i="1" s="1"/>
  <c r="W7" i="1"/>
  <c r="X7" i="1" s="1"/>
  <c r="U7" i="1"/>
  <c r="V7" i="1" s="1"/>
  <c r="S7" i="1"/>
  <c r="T7" i="1" s="1"/>
  <c r="W6" i="1"/>
  <c r="X6" i="1" s="1"/>
  <c r="S6" i="1"/>
  <c r="T6" i="1" s="1"/>
  <c r="W5" i="1"/>
  <c r="X5" i="1" s="1"/>
  <c r="S5" i="1"/>
  <c r="T5" i="1" s="1"/>
  <c r="W4" i="1"/>
  <c r="X4" i="1" s="1"/>
  <c r="S4" i="1"/>
  <c r="U4" i="1" s="1"/>
  <c r="V4" i="1" s="1"/>
  <c r="L39" i="1"/>
  <c r="L40" i="1" s="1"/>
  <c r="P39" i="1"/>
  <c r="P40" i="1" s="1"/>
  <c r="N39" i="1"/>
  <c r="N40" i="1" s="1"/>
  <c r="O39" i="1"/>
  <c r="O40" i="1" s="1"/>
  <c r="M39" i="1"/>
  <c r="M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B39" i="1"/>
  <c r="B40" i="1" s="1"/>
  <c r="W40" i="1" l="1"/>
  <c r="X40" i="1" s="1"/>
  <c r="U9" i="1"/>
  <c r="V9" i="1" s="1"/>
  <c r="U13" i="1"/>
  <c r="V13" i="1" s="1"/>
  <c r="U11" i="1"/>
  <c r="V11" i="1" s="1"/>
  <c r="U37" i="1"/>
  <c r="V37" i="1" s="1"/>
  <c r="T24" i="1"/>
  <c r="U15" i="1"/>
  <c r="V15" i="1" s="1"/>
  <c r="U32" i="1"/>
  <c r="V32" i="1" s="1"/>
  <c r="S40" i="1"/>
  <c r="U17" i="1"/>
  <c r="V17" i="1" s="1"/>
  <c r="W39" i="1"/>
  <c r="X39" i="1" s="1"/>
  <c r="S39" i="1"/>
  <c r="U5" i="1"/>
  <c r="V5" i="1" s="1"/>
  <c r="T38" i="1"/>
  <c r="T34" i="1"/>
  <c r="T30" i="1"/>
  <c r="U6" i="1"/>
  <c r="V6" i="1" s="1"/>
  <c r="U10" i="1"/>
  <c r="V10" i="1" s="1"/>
  <c r="U14" i="1"/>
  <c r="V14" i="1" s="1"/>
  <c r="U18" i="1"/>
  <c r="V18" i="1" s="1"/>
  <c r="U22" i="1"/>
  <c r="V22" i="1" s="1"/>
  <c r="U26" i="1"/>
  <c r="V26" i="1" s="1"/>
  <c r="T4" i="1"/>
  <c r="T8" i="1"/>
  <c r="T12" i="1"/>
  <c r="T16" i="1"/>
  <c r="T20" i="1"/>
  <c r="T28" i="1"/>
  <c r="T23" i="1"/>
  <c r="T27" i="1"/>
  <c r="T39" i="1" l="1"/>
  <c r="U39" i="1"/>
  <c r="V39" i="1" s="1"/>
  <c r="T40" i="1"/>
  <c r="U40" i="1"/>
  <c r="V40" i="1" s="1"/>
</calcChain>
</file>

<file path=xl/sharedStrings.xml><?xml version="1.0" encoding="utf-8"?>
<sst xmlns="http://schemas.openxmlformats.org/spreadsheetml/2006/main" count="96" uniqueCount="55">
  <si>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</si>
  <si>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</si>
  <si>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</si>
  <si>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</si>
  <si>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</si>
  <si>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</si>
  <si>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</si>
  <si>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</si>
  <si>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</si>
  <si>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</si>
  <si>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</si>
  <si>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</si>
  <si>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</si>
  <si>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</si>
  <si>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</si>
  <si>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</si>
  <si>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</si>
  <si>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</si>
  <si>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</si>
  <si>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</si>
  <si>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</si>
  <si>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</si>
  <si>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</si>
  <si>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</si>
  <si>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</si>
  <si>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</si>
  <si>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</si>
  <si>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</si>
  <si>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</si>
  <si>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</si>
  <si>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</si>
  <si>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</si>
  <si>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</si>
  <si>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</si>
  <si>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</si>
  <si>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</si>
  <si>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</si>
  <si>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</si>
  <si>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</si>
  <si>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</si>
  <si>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</si>
  <si>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</si>
  <si>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</si>
  <si>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</si>
  <si>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</si>
  <si>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</si>
  <si>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</si>
  <si>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</si>
  <si>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</si>
  <si>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</si>
  <si>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</si>
  <si>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</si>
  <si>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</si>
  <si>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 xml:space="preserve"> -- </t>
  </si>
  <si>
    <t>Growing stock in forests, by dominant species and by voivodship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</si>
</sst>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0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>
      <selection activeCell="A2" sqref="A2"/>
    </sheetView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54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7" t="s">
        <v>24</v>
      </c>
      <c r="K3" s="7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17">
        <v>58053786</v>
      </c>
      <c r="C4" s="18">
        <v>46042580</v>
      </c>
      <c r="D4" s="18">
        <v>351798</v>
      </c>
      <c r="E4" s="19">
        <v>4223791</v>
      </c>
      <c r="F4" s="20">
        <v>108671955</v>
      </c>
      <c r="G4" s="21">
        <v>9117797</v>
      </c>
      <c r="H4" s="18">
        <v>19595944</v>
      </c>
      <c r="I4" s="18">
        <v>610691</v>
      </c>
      <c r="J4" s="18">
        <v>6935175</v>
      </c>
      <c r="K4" s="18">
        <v>8522445</v>
      </c>
      <c r="L4" s="18">
        <v>53617</v>
      </c>
      <c r="M4" s="18">
        <v>401960</v>
      </c>
      <c r="N4" s="19">
        <v>11587042</v>
      </c>
      <c r="O4" s="22">
        <v>56824671</v>
      </c>
      <c r="P4" s="20">
        <v>165496626</v>
      </c>
      <c r="Q4" s="19"/>
      <c r="S4" s="48">
        <f>SUM(G4:N4)</f>
        <v>56824671</v>
      </c>
      <c r="T4" s="48">
        <f>S4-O4</f>
        <v>0</v>
      </c>
      <c r="U4" s="48">
        <f>SUM(S4,F4)</f>
        <v>165496626</v>
      </c>
      <c r="V4" s="48">
        <f>U4-P4</f>
        <v>0</v>
      </c>
      <c r="W4" s="48">
        <f>SUM(B4:E4)</f>
        <v>108671955</v>
      </c>
      <c r="X4" s="48">
        <f>W4-F4</f>
        <v>0</v>
      </c>
    </row>
    <row r="5" spans="1:24" x14ac:dyDescent="0.25">
      <c r="A5" s="14" t="s">
        <v>30</v>
      </c>
      <c r="B5" s="23">
        <v>35.200000000000003</v>
      </c>
      <c r="C5" s="24">
        <v>27.8</v>
      </c>
      <c r="D5" s="24">
        <v>0.2</v>
      </c>
      <c r="E5" s="25">
        <v>2.6</v>
      </c>
      <c r="F5" s="26">
        <v>65.8</v>
      </c>
      <c r="G5" s="27">
        <v>5.5</v>
      </c>
      <c r="H5" s="24">
        <v>11.8</v>
      </c>
      <c r="I5" s="24">
        <v>0.4</v>
      </c>
      <c r="J5" s="24">
        <v>4.2</v>
      </c>
      <c r="K5" s="24">
        <v>5.0999999999999996</v>
      </c>
      <c r="L5" s="24">
        <v>0</v>
      </c>
      <c r="M5" s="24">
        <v>0.2</v>
      </c>
      <c r="N5" s="25">
        <v>7</v>
      </c>
      <c r="O5" s="28">
        <v>34.200000000000003</v>
      </c>
      <c r="P5" s="26">
        <v>100</v>
      </c>
      <c r="Q5" s="25">
        <v>6.7</v>
      </c>
      <c r="S5" s="48">
        <f t="shared" ref="S5:S28" si="0">SUM(G5:N5)</f>
        <v>34.200000000000003</v>
      </c>
      <c r="T5" s="48">
        <f t="shared" ref="T5:T28" si="1">S5-O5</f>
        <v>0</v>
      </c>
      <c r="U5" s="48">
        <f t="shared" ref="U5:U28" si="2">SUM(S5,F5)</f>
        <v>100</v>
      </c>
      <c r="V5" s="48">
        <f t="shared" ref="V5:V28" si="3">U5-P5</f>
        <v>0</v>
      </c>
      <c r="W5" s="48">
        <f t="shared" ref="W5:W21" si="4">SUM(B5:E5)</f>
        <v>65.8</v>
      </c>
      <c r="X5" s="48">
        <f t="shared" ref="X5:X28" si="5">W5-F5</f>
        <v>0</v>
      </c>
    </row>
    <row r="6" spans="1:24" x14ac:dyDescent="0.25">
      <c r="A6" s="15" t="s">
        <v>12</v>
      </c>
      <c r="B6" s="29">
        <v>92755247</v>
      </c>
      <c r="C6" s="30">
        <v>872858</v>
      </c>
      <c r="D6" s="30" t="s">
        <v>53</v>
      </c>
      <c r="E6" s="31">
        <v>787679</v>
      </c>
      <c r="F6" s="32">
        <v>94415784</v>
      </c>
      <c r="G6" s="33">
        <v>905946</v>
      </c>
      <c r="H6" s="30">
        <v>6869204</v>
      </c>
      <c r="I6" s="30">
        <v>387714</v>
      </c>
      <c r="J6" s="30">
        <v>2621608</v>
      </c>
      <c r="K6" s="30">
        <v>4116384</v>
      </c>
      <c r="L6" s="30">
        <v>104279</v>
      </c>
      <c r="M6" s="30">
        <v>200250</v>
      </c>
      <c r="N6" s="31">
        <v>1226234</v>
      </c>
      <c r="O6" s="34">
        <v>16431619</v>
      </c>
      <c r="P6" s="32">
        <v>110847403</v>
      </c>
      <c r="Q6" s="31"/>
      <c r="S6" s="48">
        <f t="shared" si="0"/>
        <v>16431619</v>
      </c>
      <c r="T6" s="48">
        <f t="shared" si="1"/>
        <v>0</v>
      </c>
      <c r="U6" s="48">
        <f t="shared" si="2"/>
        <v>110847403</v>
      </c>
      <c r="V6" s="48">
        <f t="shared" si="3"/>
        <v>0</v>
      </c>
      <c r="W6" s="48">
        <f t="shared" si="4"/>
        <v>94415784</v>
      </c>
      <c r="X6" s="48">
        <f t="shared" si="5"/>
        <v>0</v>
      </c>
    </row>
    <row r="7" spans="1:24" x14ac:dyDescent="0.25">
      <c r="A7" s="14" t="s">
        <v>31</v>
      </c>
      <c r="B7" s="23">
        <v>83.7</v>
      </c>
      <c r="C7" s="24">
        <v>0.8</v>
      </c>
      <c r="D7" s="24" t="s">
        <v>53</v>
      </c>
      <c r="E7" s="25">
        <v>0.7</v>
      </c>
      <c r="F7" s="26">
        <v>85.2</v>
      </c>
      <c r="G7" s="27">
        <v>0.8</v>
      </c>
      <c r="H7" s="24">
        <v>6.2</v>
      </c>
      <c r="I7" s="24">
        <v>0.3</v>
      </c>
      <c r="J7" s="24">
        <v>2.4</v>
      </c>
      <c r="K7" s="24">
        <v>3.7</v>
      </c>
      <c r="L7" s="24">
        <v>0.1</v>
      </c>
      <c r="M7" s="24">
        <v>0.2</v>
      </c>
      <c r="N7" s="25">
        <v>1.1000000000000001</v>
      </c>
      <c r="O7" s="28">
        <v>14.8</v>
      </c>
      <c r="P7" s="26">
        <v>100</v>
      </c>
      <c r="Q7" s="25">
        <v>4.5</v>
      </c>
      <c r="S7" s="48">
        <f t="shared" si="0"/>
        <v>14.799999999999997</v>
      </c>
      <c r="T7" s="48">
        <f t="shared" si="1"/>
        <v>0</v>
      </c>
      <c r="U7" s="48">
        <f t="shared" si="2"/>
        <v>100</v>
      </c>
      <c r="V7" s="48">
        <f t="shared" si="3"/>
        <v>0</v>
      </c>
      <c r="W7" s="48">
        <f t="shared" si="4"/>
        <v>85.2</v>
      </c>
      <c r="X7" s="48">
        <f t="shared" si="5"/>
        <v>0</v>
      </c>
    </row>
    <row r="8" spans="1:24" x14ac:dyDescent="0.25">
      <c r="A8" s="15" t="s">
        <v>13</v>
      </c>
      <c r="B8" s="29">
        <v>90501362</v>
      </c>
      <c r="C8" s="30">
        <v>599570</v>
      </c>
      <c r="D8" s="30">
        <v>1394198</v>
      </c>
      <c r="E8" s="31">
        <v>814366</v>
      </c>
      <c r="F8" s="32">
        <v>93309496</v>
      </c>
      <c r="G8" s="33">
        <v>5954566</v>
      </c>
      <c r="H8" s="30">
        <v>15526850</v>
      </c>
      <c r="I8" s="30">
        <v>8648050</v>
      </c>
      <c r="J8" s="30">
        <v>8143288</v>
      </c>
      <c r="K8" s="30">
        <v>11271536</v>
      </c>
      <c r="L8" s="30">
        <v>251356</v>
      </c>
      <c r="M8" s="30">
        <v>3115992</v>
      </c>
      <c r="N8" s="31">
        <v>3307757</v>
      </c>
      <c r="O8" s="34">
        <v>56219395</v>
      </c>
      <c r="P8" s="32">
        <v>149528891</v>
      </c>
      <c r="Q8" s="31"/>
      <c r="S8" s="48">
        <f t="shared" si="0"/>
        <v>56219395</v>
      </c>
      <c r="T8" s="48">
        <f t="shared" si="1"/>
        <v>0</v>
      </c>
      <c r="U8" s="48">
        <f t="shared" si="2"/>
        <v>149528891</v>
      </c>
      <c r="V8" s="48">
        <f t="shared" si="3"/>
        <v>0</v>
      </c>
      <c r="W8" s="48">
        <f t="shared" si="4"/>
        <v>93309496</v>
      </c>
      <c r="X8" s="48">
        <f t="shared" si="5"/>
        <v>0</v>
      </c>
    </row>
    <row r="9" spans="1:24" x14ac:dyDescent="0.25">
      <c r="A9" s="14" t="s">
        <v>32</v>
      </c>
      <c r="B9" s="23">
        <v>60.6</v>
      </c>
      <c r="C9" s="24">
        <v>0.4</v>
      </c>
      <c r="D9" s="24">
        <v>0.9</v>
      </c>
      <c r="E9" s="25">
        <v>0.5</v>
      </c>
      <c r="F9" s="26">
        <v>62.4</v>
      </c>
      <c r="G9" s="27">
        <v>4</v>
      </c>
      <c r="H9" s="24">
        <v>10.4</v>
      </c>
      <c r="I9" s="24">
        <v>5.8</v>
      </c>
      <c r="J9" s="24">
        <v>5.4</v>
      </c>
      <c r="K9" s="24">
        <v>7.5</v>
      </c>
      <c r="L9" s="24">
        <v>0.2</v>
      </c>
      <c r="M9" s="24">
        <v>2.1</v>
      </c>
      <c r="N9" s="25">
        <v>2.2000000000000002</v>
      </c>
      <c r="O9" s="28">
        <v>37.6</v>
      </c>
      <c r="P9" s="26">
        <v>100</v>
      </c>
      <c r="Q9" s="25">
        <v>6.1</v>
      </c>
      <c r="S9" s="48">
        <f t="shared" si="0"/>
        <v>37.600000000000009</v>
      </c>
      <c r="T9" s="48">
        <f t="shared" si="1"/>
        <v>0</v>
      </c>
      <c r="U9" s="48">
        <f t="shared" si="2"/>
        <v>100</v>
      </c>
      <c r="V9" s="48">
        <f t="shared" si="3"/>
        <v>0</v>
      </c>
      <c r="W9" s="48">
        <f t="shared" si="4"/>
        <v>62.4</v>
      </c>
      <c r="X9" s="48">
        <f t="shared" si="5"/>
        <v>0</v>
      </c>
    </row>
    <row r="10" spans="1:24" x14ac:dyDescent="0.25">
      <c r="A10" s="15" t="s">
        <v>14</v>
      </c>
      <c r="B10" s="29">
        <v>150508157</v>
      </c>
      <c r="C10" s="30">
        <v>1847498</v>
      </c>
      <c r="D10" s="30" t="s">
        <v>53</v>
      </c>
      <c r="E10" s="31">
        <v>998919</v>
      </c>
      <c r="F10" s="32">
        <v>153354574</v>
      </c>
      <c r="G10" s="33">
        <v>3299397</v>
      </c>
      <c r="H10" s="30">
        <v>9832848</v>
      </c>
      <c r="I10" s="30">
        <v>746813</v>
      </c>
      <c r="J10" s="30">
        <v>4733796</v>
      </c>
      <c r="K10" s="30">
        <v>5463032</v>
      </c>
      <c r="L10" s="30">
        <v>178373</v>
      </c>
      <c r="M10" s="30">
        <v>369222</v>
      </c>
      <c r="N10" s="31">
        <v>3140715</v>
      </c>
      <c r="O10" s="34">
        <v>27764196</v>
      </c>
      <c r="P10" s="32">
        <v>181118770</v>
      </c>
      <c r="Q10" s="31"/>
      <c r="S10" s="48">
        <f t="shared" si="0"/>
        <v>27764196</v>
      </c>
      <c r="T10" s="48">
        <f t="shared" si="1"/>
        <v>0</v>
      </c>
      <c r="U10" s="48">
        <f t="shared" si="2"/>
        <v>181118770</v>
      </c>
      <c r="V10" s="48">
        <f t="shared" si="3"/>
        <v>0</v>
      </c>
      <c r="W10" s="48">
        <f t="shared" si="4"/>
        <v>153354574</v>
      </c>
      <c r="X10" s="48">
        <f t="shared" si="5"/>
        <v>0</v>
      </c>
    </row>
    <row r="11" spans="1:24" x14ac:dyDescent="0.25">
      <c r="A11" s="14" t="s">
        <v>33</v>
      </c>
      <c r="B11" s="23">
        <v>83.2</v>
      </c>
      <c r="C11" s="24">
        <v>1</v>
      </c>
      <c r="D11" s="24" t="s">
        <v>53</v>
      </c>
      <c r="E11" s="25">
        <v>0.6</v>
      </c>
      <c r="F11" s="26">
        <v>84.8</v>
      </c>
      <c r="G11" s="27">
        <v>1.8</v>
      </c>
      <c r="H11" s="24">
        <v>5.4</v>
      </c>
      <c r="I11" s="24">
        <v>0.4</v>
      </c>
      <c r="J11" s="24">
        <v>2.6</v>
      </c>
      <c r="K11" s="24">
        <v>3</v>
      </c>
      <c r="L11" s="24">
        <v>0.1</v>
      </c>
      <c r="M11" s="24">
        <v>0.2</v>
      </c>
      <c r="N11" s="25">
        <v>1.7</v>
      </c>
      <c r="O11" s="28">
        <v>15.2</v>
      </c>
      <c r="P11" s="26">
        <v>100</v>
      </c>
      <c r="Q11" s="25">
        <v>7.3</v>
      </c>
      <c r="S11" s="48">
        <f t="shared" si="0"/>
        <v>15.2</v>
      </c>
      <c r="T11" s="48">
        <f t="shared" si="1"/>
        <v>0</v>
      </c>
      <c r="U11" s="48">
        <f t="shared" si="2"/>
        <v>100</v>
      </c>
      <c r="V11" s="48">
        <f t="shared" si="3"/>
        <v>0</v>
      </c>
      <c r="W11" s="48">
        <f t="shared" si="4"/>
        <v>84.8</v>
      </c>
      <c r="X11" s="48">
        <f t="shared" si="5"/>
        <v>0</v>
      </c>
    </row>
    <row r="12" spans="1:24" x14ac:dyDescent="0.25">
      <c r="A12" s="15" t="s">
        <v>34</v>
      </c>
      <c r="B12" s="29">
        <v>76927765</v>
      </c>
      <c r="C12" s="30">
        <v>288566</v>
      </c>
      <c r="D12" s="30">
        <v>87224</v>
      </c>
      <c r="E12" s="31">
        <v>395654</v>
      </c>
      <c r="F12" s="32">
        <v>77699209</v>
      </c>
      <c r="G12" s="33">
        <v>1022770</v>
      </c>
      <c r="H12" s="30">
        <v>6233518</v>
      </c>
      <c r="I12" s="30">
        <v>731825</v>
      </c>
      <c r="J12" s="30">
        <v>4514170</v>
      </c>
      <c r="K12" s="30">
        <v>6127420</v>
      </c>
      <c r="L12" s="30">
        <v>38888</v>
      </c>
      <c r="M12" s="30">
        <v>651787</v>
      </c>
      <c r="N12" s="31">
        <v>775003</v>
      </c>
      <c r="O12" s="34">
        <v>20095381</v>
      </c>
      <c r="P12" s="32">
        <v>97794590</v>
      </c>
      <c r="Q12" s="31"/>
      <c r="S12" s="48">
        <f t="shared" si="0"/>
        <v>20095381</v>
      </c>
      <c r="T12" s="48">
        <f t="shared" si="1"/>
        <v>0</v>
      </c>
      <c r="U12" s="48">
        <f t="shared" si="2"/>
        <v>97794590</v>
      </c>
      <c r="V12" s="48">
        <f t="shared" si="3"/>
        <v>0</v>
      </c>
      <c r="W12" s="48">
        <f t="shared" si="4"/>
        <v>77699209</v>
      </c>
      <c r="X12" s="48">
        <f t="shared" si="5"/>
        <v>0</v>
      </c>
    </row>
    <row r="13" spans="1:24" x14ac:dyDescent="0.25">
      <c r="A13" s="14" t="s">
        <v>35</v>
      </c>
      <c r="B13" s="23">
        <v>78.7</v>
      </c>
      <c r="C13" s="24">
        <v>0.3</v>
      </c>
      <c r="D13" s="24">
        <v>0.1</v>
      </c>
      <c r="E13" s="25">
        <v>0.4</v>
      </c>
      <c r="F13" s="26">
        <v>79.5</v>
      </c>
      <c r="G13" s="27">
        <v>1</v>
      </c>
      <c r="H13" s="24">
        <v>6.4</v>
      </c>
      <c r="I13" s="24">
        <v>0.7</v>
      </c>
      <c r="J13" s="24">
        <v>4.5999999999999996</v>
      </c>
      <c r="K13" s="24">
        <v>6.3</v>
      </c>
      <c r="L13" s="24">
        <v>0</v>
      </c>
      <c r="M13" s="24">
        <v>0.7</v>
      </c>
      <c r="N13" s="25">
        <v>0.8</v>
      </c>
      <c r="O13" s="28">
        <v>20.5</v>
      </c>
      <c r="P13" s="26">
        <v>100</v>
      </c>
      <c r="Q13" s="25">
        <v>4</v>
      </c>
      <c r="S13" s="48">
        <f t="shared" si="0"/>
        <v>20.5</v>
      </c>
      <c r="T13" s="48">
        <f t="shared" si="1"/>
        <v>0</v>
      </c>
      <c r="U13" s="48">
        <f t="shared" si="2"/>
        <v>100</v>
      </c>
      <c r="V13" s="48">
        <f t="shared" si="3"/>
        <v>0</v>
      </c>
      <c r="W13" s="48">
        <f t="shared" si="4"/>
        <v>79.5</v>
      </c>
      <c r="X13" s="48">
        <f t="shared" si="5"/>
        <v>0</v>
      </c>
    </row>
    <row r="14" spans="1:24" x14ac:dyDescent="0.25">
      <c r="A14" s="15" t="s">
        <v>36</v>
      </c>
      <c r="B14" s="29">
        <v>22886334</v>
      </c>
      <c r="C14" s="30">
        <v>21275660</v>
      </c>
      <c r="D14" s="30">
        <v>41200666</v>
      </c>
      <c r="E14" s="31">
        <v>2394397</v>
      </c>
      <c r="F14" s="32">
        <v>87757057</v>
      </c>
      <c r="G14" s="33">
        <v>26751510</v>
      </c>
      <c r="H14" s="30">
        <v>6176258</v>
      </c>
      <c r="I14" s="30">
        <v>2957769</v>
      </c>
      <c r="J14" s="30">
        <v>2668651</v>
      </c>
      <c r="K14" s="30">
        <v>2895057</v>
      </c>
      <c r="L14" s="30">
        <v>73987</v>
      </c>
      <c r="M14" s="30">
        <v>495332</v>
      </c>
      <c r="N14" s="31">
        <v>3793004</v>
      </c>
      <c r="O14" s="34">
        <v>45811568</v>
      </c>
      <c r="P14" s="32">
        <v>133568625</v>
      </c>
      <c r="Q14" s="31"/>
      <c r="S14" s="48">
        <f t="shared" si="0"/>
        <v>45811568</v>
      </c>
      <c r="T14" s="48">
        <f t="shared" si="1"/>
        <v>0</v>
      </c>
      <c r="U14" s="48">
        <f t="shared" si="2"/>
        <v>133568625</v>
      </c>
      <c r="V14" s="48">
        <f t="shared" si="3"/>
        <v>0</v>
      </c>
      <c r="W14" s="48">
        <f t="shared" si="4"/>
        <v>87757057</v>
      </c>
      <c r="X14" s="48">
        <f t="shared" si="5"/>
        <v>0</v>
      </c>
    </row>
    <row r="15" spans="1:24" x14ac:dyDescent="0.25">
      <c r="A15" s="14" t="s">
        <v>37</v>
      </c>
      <c r="B15" s="23">
        <v>17.100000000000001</v>
      </c>
      <c r="C15" s="24">
        <v>15.9</v>
      </c>
      <c r="D15" s="24">
        <v>30.9</v>
      </c>
      <c r="E15" s="25">
        <v>1.8</v>
      </c>
      <c r="F15" s="26">
        <v>65.7</v>
      </c>
      <c r="G15" s="27">
        <v>20</v>
      </c>
      <c r="H15" s="24">
        <v>4.5999999999999996</v>
      </c>
      <c r="I15" s="24">
        <v>2.2000000000000002</v>
      </c>
      <c r="J15" s="24">
        <v>2</v>
      </c>
      <c r="K15" s="24">
        <v>2.2000000000000002</v>
      </c>
      <c r="L15" s="24">
        <v>0.1</v>
      </c>
      <c r="M15" s="24">
        <v>0.4</v>
      </c>
      <c r="N15" s="25">
        <v>2.8</v>
      </c>
      <c r="O15" s="28">
        <v>34.299999999999997</v>
      </c>
      <c r="P15" s="26">
        <v>100</v>
      </c>
      <c r="Q15" s="25">
        <v>5.4</v>
      </c>
      <c r="S15" s="48">
        <f t="shared" si="0"/>
        <v>34.299999999999997</v>
      </c>
      <c r="T15" s="48">
        <f t="shared" si="1"/>
        <v>0</v>
      </c>
      <c r="U15" s="48">
        <f t="shared" si="2"/>
        <v>100</v>
      </c>
      <c r="V15" s="48">
        <f t="shared" si="3"/>
        <v>0</v>
      </c>
      <c r="W15" s="48">
        <f t="shared" si="4"/>
        <v>65.7</v>
      </c>
      <c r="X15" s="48">
        <f t="shared" si="5"/>
        <v>0</v>
      </c>
    </row>
    <row r="16" spans="1:24" x14ac:dyDescent="0.25">
      <c r="A16" s="15" t="s">
        <v>15</v>
      </c>
      <c r="B16" s="29">
        <v>150906388</v>
      </c>
      <c r="C16" s="30">
        <v>1527251</v>
      </c>
      <c r="D16" s="30">
        <v>1514432</v>
      </c>
      <c r="E16" s="31">
        <v>861063</v>
      </c>
      <c r="F16" s="32">
        <v>154809134</v>
      </c>
      <c r="G16" s="33">
        <v>295778</v>
      </c>
      <c r="H16" s="30">
        <v>12016706</v>
      </c>
      <c r="I16" s="30">
        <v>1204567</v>
      </c>
      <c r="J16" s="30">
        <v>11573664</v>
      </c>
      <c r="K16" s="30">
        <v>14622188</v>
      </c>
      <c r="L16" s="30" t="s">
        <v>53</v>
      </c>
      <c r="M16" s="30">
        <v>2518300</v>
      </c>
      <c r="N16" s="31">
        <v>1582969</v>
      </c>
      <c r="O16" s="34">
        <v>43814172</v>
      </c>
      <c r="P16" s="32">
        <v>198623306</v>
      </c>
      <c r="Q16" s="31"/>
      <c r="S16" s="48">
        <f t="shared" si="0"/>
        <v>43814172</v>
      </c>
      <c r="T16" s="48">
        <f t="shared" si="1"/>
        <v>0</v>
      </c>
      <c r="U16" s="48">
        <f t="shared" si="2"/>
        <v>198623306</v>
      </c>
      <c r="V16" s="48">
        <f t="shared" si="3"/>
        <v>0</v>
      </c>
      <c r="W16" s="48">
        <f t="shared" si="4"/>
        <v>154809134</v>
      </c>
      <c r="X16" s="48">
        <f t="shared" si="5"/>
        <v>0</v>
      </c>
    </row>
    <row r="17" spans="1:24" x14ac:dyDescent="0.25">
      <c r="A17" s="14" t="s">
        <v>38</v>
      </c>
      <c r="B17" s="23">
        <v>76</v>
      </c>
      <c r="C17" s="24">
        <v>0.8</v>
      </c>
      <c r="D17" s="24">
        <v>0.8</v>
      </c>
      <c r="E17" s="25">
        <v>0.4</v>
      </c>
      <c r="F17" s="26">
        <v>78</v>
      </c>
      <c r="G17" s="27">
        <v>0.1</v>
      </c>
      <c r="H17" s="24">
        <v>6</v>
      </c>
      <c r="I17" s="24">
        <v>0.6</v>
      </c>
      <c r="J17" s="24">
        <v>5.8</v>
      </c>
      <c r="K17" s="24">
        <v>7.4</v>
      </c>
      <c r="L17" s="24" t="s">
        <v>53</v>
      </c>
      <c r="M17" s="24">
        <v>1.3</v>
      </c>
      <c r="N17" s="25">
        <v>0.8</v>
      </c>
      <c r="O17" s="28">
        <v>22</v>
      </c>
      <c r="P17" s="26">
        <v>100</v>
      </c>
      <c r="Q17" s="25">
        <v>8</v>
      </c>
      <c r="S17" s="48">
        <f t="shared" si="0"/>
        <v>22</v>
      </c>
      <c r="T17" s="48">
        <f t="shared" si="1"/>
        <v>0</v>
      </c>
      <c r="U17" s="48">
        <f t="shared" si="2"/>
        <v>100</v>
      </c>
      <c r="V17" s="48">
        <f t="shared" si="3"/>
        <v>0</v>
      </c>
      <c r="W17" s="48">
        <f t="shared" si="4"/>
        <v>78</v>
      </c>
      <c r="X17" s="48">
        <f t="shared" si="5"/>
        <v>0</v>
      </c>
    </row>
    <row r="18" spans="1:24" x14ac:dyDescent="0.25">
      <c r="A18" s="15" t="s">
        <v>16</v>
      </c>
      <c r="B18" s="29">
        <v>49511833</v>
      </c>
      <c r="C18" s="30">
        <v>1697380</v>
      </c>
      <c r="D18" s="30">
        <v>105803</v>
      </c>
      <c r="E18" s="31">
        <v>1133216</v>
      </c>
      <c r="F18" s="32">
        <v>52448232</v>
      </c>
      <c r="G18" s="33">
        <v>940285</v>
      </c>
      <c r="H18" s="30">
        <v>6972050</v>
      </c>
      <c r="I18" s="30">
        <v>131297</v>
      </c>
      <c r="J18" s="30">
        <v>4472161</v>
      </c>
      <c r="K18" s="30">
        <v>2212220</v>
      </c>
      <c r="L18" s="30">
        <v>260062</v>
      </c>
      <c r="M18" s="30">
        <v>75786</v>
      </c>
      <c r="N18" s="31">
        <v>2931567</v>
      </c>
      <c r="O18" s="34">
        <v>17995428</v>
      </c>
      <c r="P18" s="32">
        <v>70443660</v>
      </c>
      <c r="Q18" s="31"/>
      <c r="S18" s="48">
        <f t="shared" si="0"/>
        <v>17995428</v>
      </c>
      <c r="T18" s="48">
        <f t="shared" si="1"/>
        <v>0</v>
      </c>
      <c r="U18" s="48">
        <f t="shared" si="2"/>
        <v>70443660</v>
      </c>
      <c r="V18" s="48">
        <f t="shared" si="3"/>
        <v>0</v>
      </c>
      <c r="W18" s="48">
        <f t="shared" si="4"/>
        <v>52448232</v>
      </c>
      <c r="X18" s="48">
        <f t="shared" si="5"/>
        <v>0</v>
      </c>
    </row>
    <row r="19" spans="1:24" x14ac:dyDescent="0.25">
      <c r="A19" s="14" t="s">
        <v>39</v>
      </c>
      <c r="B19" s="23">
        <v>70.3</v>
      </c>
      <c r="C19" s="24">
        <v>2.4</v>
      </c>
      <c r="D19" s="24">
        <v>0.2</v>
      </c>
      <c r="E19" s="25">
        <v>1.6</v>
      </c>
      <c r="F19" s="26">
        <v>74.5</v>
      </c>
      <c r="G19" s="27">
        <v>1.3</v>
      </c>
      <c r="H19" s="24">
        <v>9.9</v>
      </c>
      <c r="I19" s="24">
        <v>0.2</v>
      </c>
      <c r="J19" s="24">
        <v>6.3</v>
      </c>
      <c r="K19" s="24">
        <v>3.1</v>
      </c>
      <c r="L19" s="24">
        <v>0.4</v>
      </c>
      <c r="M19" s="24">
        <v>0.1</v>
      </c>
      <c r="N19" s="25">
        <v>4.2</v>
      </c>
      <c r="O19" s="28">
        <v>25.5</v>
      </c>
      <c r="P19" s="26">
        <v>100</v>
      </c>
      <c r="Q19" s="25">
        <v>2.9</v>
      </c>
      <c r="S19" s="48">
        <f t="shared" si="0"/>
        <v>25.5</v>
      </c>
      <c r="T19" s="48">
        <f t="shared" si="1"/>
        <v>0</v>
      </c>
      <c r="U19" s="48">
        <f t="shared" si="2"/>
        <v>100</v>
      </c>
      <c r="V19" s="48">
        <f t="shared" si="3"/>
        <v>0</v>
      </c>
      <c r="W19" s="48">
        <f t="shared" si="4"/>
        <v>74.5</v>
      </c>
      <c r="X19" s="48">
        <f t="shared" si="5"/>
        <v>0</v>
      </c>
    </row>
    <row r="20" spans="1:24" x14ac:dyDescent="0.25">
      <c r="A20" s="15" t="s">
        <v>17</v>
      </c>
      <c r="B20" s="35">
        <v>73450304</v>
      </c>
      <c r="C20" s="36">
        <v>4789097</v>
      </c>
      <c r="D20" s="36">
        <v>40025546</v>
      </c>
      <c r="E20" s="37">
        <v>2815961</v>
      </c>
      <c r="F20" s="38">
        <v>121080908</v>
      </c>
      <c r="G20" s="39">
        <v>52788955</v>
      </c>
      <c r="H20" s="36">
        <v>5805168</v>
      </c>
      <c r="I20" s="36">
        <v>5644737</v>
      </c>
      <c r="J20" s="36">
        <v>5450681</v>
      </c>
      <c r="K20" s="36">
        <v>7682156</v>
      </c>
      <c r="L20" s="36">
        <v>429100</v>
      </c>
      <c r="M20" s="36">
        <v>1437314</v>
      </c>
      <c r="N20" s="37">
        <v>7585881</v>
      </c>
      <c r="O20" s="40">
        <v>86823992</v>
      </c>
      <c r="P20" s="38">
        <v>207904900</v>
      </c>
      <c r="Q20" s="37"/>
      <c r="S20" s="48">
        <f t="shared" si="0"/>
        <v>86823992</v>
      </c>
      <c r="T20" s="48">
        <f t="shared" si="1"/>
        <v>0</v>
      </c>
      <c r="U20" s="48">
        <f t="shared" si="2"/>
        <v>207904900</v>
      </c>
      <c r="V20" s="48">
        <f t="shared" si="3"/>
        <v>0</v>
      </c>
      <c r="W20" s="48">
        <f t="shared" si="4"/>
        <v>121080908</v>
      </c>
      <c r="X20" s="48">
        <f t="shared" si="5"/>
        <v>0</v>
      </c>
    </row>
    <row r="21" spans="1:24" x14ac:dyDescent="0.25">
      <c r="A21" s="14" t="s">
        <v>40</v>
      </c>
      <c r="B21" s="23">
        <v>35.299999999999997</v>
      </c>
      <c r="C21" s="24">
        <v>2.2999999999999998</v>
      </c>
      <c r="D21" s="24">
        <v>19.3</v>
      </c>
      <c r="E21" s="25">
        <v>1.4</v>
      </c>
      <c r="F21" s="26">
        <v>58.3</v>
      </c>
      <c r="G21" s="27">
        <v>25.4</v>
      </c>
      <c r="H21" s="24">
        <v>2.8</v>
      </c>
      <c r="I21" s="24">
        <v>2.7</v>
      </c>
      <c r="J21" s="24">
        <v>2.6</v>
      </c>
      <c r="K21" s="24">
        <v>3.7</v>
      </c>
      <c r="L21" s="24">
        <v>0.2</v>
      </c>
      <c r="M21" s="24">
        <v>0.7</v>
      </c>
      <c r="N21" s="25">
        <v>3.6</v>
      </c>
      <c r="O21" s="28">
        <v>41.7</v>
      </c>
      <c r="P21" s="26">
        <v>100</v>
      </c>
      <c r="Q21" s="25">
        <v>8.4</v>
      </c>
      <c r="S21" s="48">
        <f t="shared" si="0"/>
        <v>41.70000000000001</v>
      </c>
      <c r="T21" s="48">
        <f t="shared" si="1"/>
        <v>0</v>
      </c>
      <c r="U21" s="48">
        <f t="shared" si="2"/>
        <v>100</v>
      </c>
      <c r="V21" s="48">
        <f t="shared" si="3"/>
        <v>0</v>
      </c>
      <c r="W21" s="48">
        <f t="shared" si="4"/>
        <v>58.29999999999999</v>
      </c>
      <c r="X21" s="48">
        <f t="shared" si="5"/>
        <v>0</v>
      </c>
    </row>
    <row r="22" spans="1:24" x14ac:dyDescent="0.25">
      <c r="A22" s="15" t="s">
        <v>18</v>
      </c>
      <c r="B22" s="29">
        <v>104226196</v>
      </c>
      <c r="C22" s="30">
        <v>20023297</v>
      </c>
      <c r="D22" s="30" t="s">
        <v>53</v>
      </c>
      <c r="E22" s="31">
        <v>588370</v>
      </c>
      <c r="F22" s="32">
        <v>124837863</v>
      </c>
      <c r="G22" s="33" t="s">
        <v>53</v>
      </c>
      <c r="H22" s="30">
        <v>8572382</v>
      </c>
      <c r="I22" s="30">
        <v>3085674</v>
      </c>
      <c r="J22" s="30">
        <v>11354920</v>
      </c>
      <c r="K22" s="30">
        <v>17245510</v>
      </c>
      <c r="L22" s="30" t="s">
        <v>53</v>
      </c>
      <c r="M22" s="30">
        <v>2076870</v>
      </c>
      <c r="N22" s="31">
        <v>1937551</v>
      </c>
      <c r="O22" s="34">
        <v>44272907</v>
      </c>
      <c r="P22" s="32">
        <v>169110770</v>
      </c>
      <c r="Q22" s="31"/>
      <c r="S22" s="48">
        <f t="shared" si="0"/>
        <v>44272907</v>
      </c>
      <c r="T22" s="48">
        <f t="shared" si="1"/>
        <v>0</v>
      </c>
      <c r="U22" s="48">
        <f t="shared" si="2"/>
        <v>169110770</v>
      </c>
      <c r="V22" s="48">
        <f t="shared" si="3"/>
        <v>0</v>
      </c>
      <c r="W22" s="48">
        <f t="shared" ref="W22:W28" si="6">SUM(B22:E22)</f>
        <v>124837863</v>
      </c>
      <c r="X22" s="48">
        <f t="shared" si="5"/>
        <v>0</v>
      </c>
    </row>
    <row r="23" spans="1:24" x14ac:dyDescent="0.25">
      <c r="A23" s="14" t="s">
        <v>41</v>
      </c>
      <c r="B23" s="23">
        <v>61.8</v>
      </c>
      <c r="C23" s="24">
        <v>11.8</v>
      </c>
      <c r="D23" s="24" t="s">
        <v>53</v>
      </c>
      <c r="E23" s="25">
        <v>0.3</v>
      </c>
      <c r="F23" s="26">
        <v>73.900000000000006</v>
      </c>
      <c r="G23" s="27" t="s">
        <v>53</v>
      </c>
      <c r="H23" s="24">
        <v>5.0999999999999996</v>
      </c>
      <c r="I23" s="24">
        <v>1.8</v>
      </c>
      <c r="J23" s="24">
        <v>6.7</v>
      </c>
      <c r="K23" s="24">
        <v>10.199999999999999</v>
      </c>
      <c r="L23" s="24" t="s">
        <v>53</v>
      </c>
      <c r="M23" s="24">
        <v>1.2</v>
      </c>
      <c r="N23" s="25">
        <v>1.1000000000000001</v>
      </c>
      <c r="O23" s="28">
        <v>26.1</v>
      </c>
      <c r="P23" s="26">
        <v>100</v>
      </c>
      <c r="Q23" s="25">
        <v>6.8</v>
      </c>
      <c r="S23" s="48">
        <f t="shared" si="0"/>
        <v>26.099999999999998</v>
      </c>
      <c r="T23" s="48">
        <f t="shared" si="1"/>
        <v>0</v>
      </c>
      <c r="U23" s="48">
        <f t="shared" si="2"/>
        <v>100</v>
      </c>
      <c r="V23" s="48">
        <f t="shared" si="3"/>
        <v>0</v>
      </c>
      <c r="W23" s="48">
        <f t="shared" si="6"/>
        <v>73.899999999999991</v>
      </c>
      <c r="X23" s="48">
        <f t="shared" si="5"/>
        <v>0</v>
      </c>
    </row>
    <row r="24" spans="1:24" x14ac:dyDescent="0.25">
      <c r="A24" s="15" t="s">
        <v>19</v>
      </c>
      <c r="B24" s="29">
        <v>120724479</v>
      </c>
      <c r="C24" s="30">
        <v>7014511</v>
      </c>
      <c r="D24" s="30" t="s">
        <v>53</v>
      </c>
      <c r="E24" s="31">
        <v>4573480</v>
      </c>
      <c r="F24" s="32">
        <v>132312470</v>
      </c>
      <c r="G24" s="33">
        <v>18310021</v>
      </c>
      <c r="H24" s="30">
        <v>5924919</v>
      </c>
      <c r="I24" s="30">
        <v>847187</v>
      </c>
      <c r="J24" s="30">
        <v>9968791</v>
      </c>
      <c r="K24" s="30">
        <v>4852776</v>
      </c>
      <c r="L24" s="30">
        <v>76419</v>
      </c>
      <c r="M24" s="30">
        <v>289972</v>
      </c>
      <c r="N24" s="31">
        <v>779074</v>
      </c>
      <c r="O24" s="34">
        <v>41049159</v>
      </c>
      <c r="P24" s="32">
        <v>173361629</v>
      </c>
      <c r="Q24" s="31"/>
      <c r="S24" s="48">
        <f>SUM(G24:N24)</f>
        <v>41049159</v>
      </c>
      <c r="T24" s="48">
        <f>S24-O24</f>
        <v>0</v>
      </c>
      <c r="U24" s="48">
        <f>SUM(S24,F24)</f>
        <v>173361629</v>
      </c>
      <c r="V24" s="48">
        <f>U24-P24</f>
        <v>0</v>
      </c>
      <c r="W24" s="48">
        <f>SUM(B24:E24)</f>
        <v>132312470</v>
      </c>
      <c r="X24" s="48">
        <f>W24-F24</f>
        <v>0</v>
      </c>
    </row>
    <row r="25" spans="1:24" x14ac:dyDescent="0.25">
      <c r="A25" s="14" t="s">
        <v>42</v>
      </c>
      <c r="B25" s="23">
        <v>69.7</v>
      </c>
      <c r="C25" s="24">
        <v>4</v>
      </c>
      <c r="D25" s="24" t="s">
        <v>53</v>
      </c>
      <c r="E25" s="25">
        <v>2.6</v>
      </c>
      <c r="F25" s="26">
        <v>76.3</v>
      </c>
      <c r="G25" s="27">
        <v>10.6</v>
      </c>
      <c r="H25" s="24">
        <v>3.4</v>
      </c>
      <c r="I25" s="24">
        <v>0.5</v>
      </c>
      <c r="J25" s="24">
        <v>5.8</v>
      </c>
      <c r="K25" s="24">
        <v>2.8</v>
      </c>
      <c r="L25" s="24">
        <v>0</v>
      </c>
      <c r="M25" s="24">
        <v>0.2</v>
      </c>
      <c r="N25" s="25">
        <v>0.4</v>
      </c>
      <c r="O25" s="28">
        <v>23.7</v>
      </c>
      <c r="P25" s="26">
        <v>100</v>
      </c>
      <c r="Q25" s="25">
        <v>7</v>
      </c>
      <c r="S25" s="48">
        <f t="shared" si="0"/>
        <v>23.7</v>
      </c>
      <c r="T25" s="48">
        <f t="shared" si="1"/>
        <v>0</v>
      </c>
      <c r="U25" s="48">
        <f t="shared" si="2"/>
        <v>100</v>
      </c>
      <c r="V25" s="48">
        <f t="shared" si="3"/>
        <v>0</v>
      </c>
      <c r="W25" s="48">
        <f t="shared" si="6"/>
        <v>76.3</v>
      </c>
      <c r="X25" s="48">
        <f t="shared" si="5"/>
        <v>0</v>
      </c>
    </row>
    <row r="26" spans="1:24" x14ac:dyDescent="0.25">
      <c r="A26" s="15" t="s">
        <v>43</v>
      </c>
      <c r="B26" s="29">
        <v>53301006</v>
      </c>
      <c r="C26" s="30">
        <v>12884971</v>
      </c>
      <c r="D26" s="30">
        <v>2821266</v>
      </c>
      <c r="E26" s="31">
        <v>1718967</v>
      </c>
      <c r="F26" s="32">
        <v>70726210</v>
      </c>
      <c r="G26" s="33">
        <v>11969907</v>
      </c>
      <c r="H26" s="30">
        <v>6601969</v>
      </c>
      <c r="I26" s="30">
        <v>931191</v>
      </c>
      <c r="J26" s="30">
        <v>6431965</v>
      </c>
      <c r="K26" s="30">
        <v>4382723</v>
      </c>
      <c r="L26" s="30" t="s">
        <v>53</v>
      </c>
      <c r="M26" s="30">
        <v>773774</v>
      </c>
      <c r="N26" s="31">
        <v>1673619</v>
      </c>
      <c r="O26" s="34">
        <v>32765148</v>
      </c>
      <c r="P26" s="32">
        <v>103491358</v>
      </c>
      <c r="Q26" s="31"/>
      <c r="S26" s="48">
        <f t="shared" si="0"/>
        <v>32765148</v>
      </c>
      <c r="T26" s="48">
        <f t="shared" si="1"/>
        <v>0</v>
      </c>
      <c r="U26" s="48">
        <f t="shared" si="2"/>
        <v>103491358</v>
      </c>
      <c r="V26" s="48">
        <f t="shared" si="3"/>
        <v>0</v>
      </c>
      <c r="W26" s="48">
        <f t="shared" si="6"/>
        <v>70726210</v>
      </c>
      <c r="X26" s="48">
        <f t="shared" si="5"/>
        <v>0</v>
      </c>
    </row>
    <row r="27" spans="1:24" x14ac:dyDescent="0.25">
      <c r="A27" s="14" t="s">
        <v>44</v>
      </c>
      <c r="B27" s="23">
        <v>51.5</v>
      </c>
      <c r="C27" s="24">
        <v>12.5</v>
      </c>
      <c r="D27" s="24">
        <v>2.7</v>
      </c>
      <c r="E27" s="25">
        <v>1.7</v>
      </c>
      <c r="F27" s="26">
        <v>68.400000000000006</v>
      </c>
      <c r="G27" s="27">
        <v>11.6</v>
      </c>
      <c r="H27" s="24">
        <v>6.4</v>
      </c>
      <c r="I27" s="24">
        <v>0.9</v>
      </c>
      <c r="J27" s="24">
        <v>6.2</v>
      </c>
      <c r="K27" s="24">
        <v>4.2</v>
      </c>
      <c r="L27" s="24" t="s">
        <v>53</v>
      </c>
      <c r="M27" s="24">
        <v>0.7</v>
      </c>
      <c r="N27" s="25">
        <v>1.6</v>
      </c>
      <c r="O27" s="28">
        <v>31.6</v>
      </c>
      <c r="P27" s="26">
        <v>100</v>
      </c>
      <c r="Q27" s="25">
        <v>4.2</v>
      </c>
      <c r="S27" s="48">
        <f t="shared" si="0"/>
        <v>31.599999999999998</v>
      </c>
      <c r="T27" s="48">
        <f t="shared" si="1"/>
        <v>0</v>
      </c>
      <c r="U27" s="48">
        <f t="shared" si="2"/>
        <v>100</v>
      </c>
      <c r="V27" s="48">
        <f t="shared" si="3"/>
        <v>0</v>
      </c>
      <c r="W27" s="48">
        <f t="shared" si="6"/>
        <v>68.400000000000006</v>
      </c>
      <c r="X27" s="48">
        <f t="shared" si="5"/>
        <v>0</v>
      </c>
    </row>
    <row r="28" spans="1:24" x14ac:dyDescent="0.25">
      <c r="A28" s="15" t="s">
        <v>45</v>
      </c>
      <c r="B28" s="29">
        <v>54809352</v>
      </c>
      <c r="C28" s="30">
        <v>839444</v>
      </c>
      <c r="D28" s="30">
        <v>8362795</v>
      </c>
      <c r="E28" s="31">
        <v>494597</v>
      </c>
      <c r="F28" s="32">
        <v>64506188</v>
      </c>
      <c r="G28" s="33">
        <v>5191243</v>
      </c>
      <c r="H28" s="30">
        <v>4512754</v>
      </c>
      <c r="I28" s="30">
        <v>682715</v>
      </c>
      <c r="J28" s="30">
        <v>2501777</v>
      </c>
      <c r="K28" s="30">
        <v>3023931</v>
      </c>
      <c r="L28" s="30" t="s">
        <v>53</v>
      </c>
      <c r="M28" s="30">
        <v>764983</v>
      </c>
      <c r="N28" s="31">
        <v>858825</v>
      </c>
      <c r="O28" s="34">
        <v>17536228</v>
      </c>
      <c r="P28" s="32">
        <v>82042416</v>
      </c>
      <c r="Q28" s="31"/>
      <c r="S28" s="48">
        <f t="shared" si="0"/>
        <v>17536228</v>
      </c>
      <c r="T28" s="48">
        <f t="shared" si="1"/>
        <v>0</v>
      </c>
      <c r="U28" s="48">
        <f t="shared" si="2"/>
        <v>82042416</v>
      </c>
      <c r="V28" s="48">
        <f t="shared" si="3"/>
        <v>0</v>
      </c>
      <c r="W28" s="48">
        <f t="shared" si="6"/>
        <v>64506188</v>
      </c>
      <c r="X28" s="48">
        <f t="shared" si="5"/>
        <v>0</v>
      </c>
    </row>
    <row r="29" spans="1:24" x14ac:dyDescent="0.25">
      <c r="A29" s="14" t="s">
        <v>46</v>
      </c>
      <c r="B29" s="23">
        <v>67</v>
      </c>
      <c r="C29" s="24">
        <v>1</v>
      </c>
      <c r="D29" s="24">
        <v>10.199999999999999</v>
      </c>
      <c r="E29" s="25">
        <v>0.6</v>
      </c>
      <c r="F29" s="26">
        <v>78.8</v>
      </c>
      <c r="G29" s="27">
        <v>6.3</v>
      </c>
      <c r="H29" s="24">
        <v>5.5</v>
      </c>
      <c r="I29" s="24">
        <v>0.8</v>
      </c>
      <c r="J29" s="24">
        <v>3</v>
      </c>
      <c r="K29" s="24">
        <v>3.7</v>
      </c>
      <c r="L29" s="24" t="s">
        <v>53</v>
      </c>
      <c r="M29" s="24">
        <v>0.9</v>
      </c>
      <c r="N29" s="25">
        <v>1</v>
      </c>
      <c r="O29" s="28">
        <v>21.2</v>
      </c>
      <c r="P29" s="26">
        <v>100</v>
      </c>
      <c r="Q29" s="25">
        <v>3.3</v>
      </c>
      <c r="S29" s="48">
        <f t="shared" ref="S29:S40" si="7">SUM(G29:N29)</f>
        <v>21.2</v>
      </c>
      <c r="T29" s="48">
        <f t="shared" ref="T29:T40" si="8">S29-O29</f>
        <v>0</v>
      </c>
      <c r="U29" s="48">
        <f t="shared" ref="U29:U40" si="9">SUM(S29,F29)</f>
        <v>100</v>
      </c>
      <c r="V29" s="48">
        <f t="shared" ref="V29:V40" si="10">U29-P29</f>
        <v>0</v>
      </c>
      <c r="W29" s="48">
        <f t="shared" ref="W29:W40" si="11">SUM(B29:E29)</f>
        <v>78.8</v>
      </c>
      <c r="X29" s="48">
        <f t="shared" ref="X29:X40" si="12">W29-F29</f>
        <v>0</v>
      </c>
    </row>
    <row r="30" spans="1:24" x14ac:dyDescent="0.25">
      <c r="A30" s="15" t="s">
        <v>47</v>
      </c>
      <c r="B30" s="29">
        <v>115357278</v>
      </c>
      <c r="C30" s="30">
        <v>21618570</v>
      </c>
      <c r="D30" s="30" t="s">
        <v>53</v>
      </c>
      <c r="E30" s="31">
        <v>1639806</v>
      </c>
      <c r="F30" s="32">
        <v>138615654</v>
      </c>
      <c r="G30" s="33">
        <v>9108592</v>
      </c>
      <c r="H30" s="30">
        <v>11148892</v>
      </c>
      <c r="I30" s="30">
        <v>3334593</v>
      </c>
      <c r="J30" s="30">
        <v>19853232</v>
      </c>
      <c r="K30" s="30">
        <v>16166954</v>
      </c>
      <c r="L30" s="30" t="s">
        <v>53</v>
      </c>
      <c r="M30" s="30">
        <v>1746242</v>
      </c>
      <c r="N30" s="31">
        <v>3812796</v>
      </c>
      <c r="O30" s="34">
        <v>65171301</v>
      </c>
      <c r="P30" s="32">
        <v>203786955</v>
      </c>
      <c r="Q30" s="31"/>
      <c r="S30" s="48">
        <f t="shared" si="7"/>
        <v>65171301</v>
      </c>
      <c r="T30" s="48">
        <f t="shared" si="8"/>
        <v>0</v>
      </c>
      <c r="U30" s="48">
        <f t="shared" si="9"/>
        <v>203786955</v>
      </c>
      <c r="V30" s="48">
        <f t="shared" si="10"/>
        <v>0</v>
      </c>
      <c r="W30" s="48">
        <f t="shared" si="11"/>
        <v>138615654</v>
      </c>
      <c r="X30" s="48">
        <f t="shared" si="12"/>
        <v>0</v>
      </c>
    </row>
    <row r="31" spans="1:24" x14ac:dyDescent="0.25">
      <c r="A31" s="14" t="s">
        <v>48</v>
      </c>
      <c r="B31" s="23">
        <v>56.6</v>
      </c>
      <c r="C31" s="24">
        <v>10.6</v>
      </c>
      <c r="D31" s="24" t="s">
        <v>53</v>
      </c>
      <c r="E31" s="25">
        <v>0.8</v>
      </c>
      <c r="F31" s="26">
        <v>68</v>
      </c>
      <c r="G31" s="27">
        <v>4.5</v>
      </c>
      <c r="H31" s="24">
        <v>5.5</v>
      </c>
      <c r="I31" s="24">
        <v>1.6</v>
      </c>
      <c r="J31" s="24">
        <v>9.6999999999999993</v>
      </c>
      <c r="K31" s="24">
        <v>7.9</v>
      </c>
      <c r="L31" s="24" t="s">
        <v>53</v>
      </c>
      <c r="M31" s="24">
        <v>0.9</v>
      </c>
      <c r="N31" s="25">
        <v>1.9</v>
      </c>
      <c r="O31" s="28">
        <v>32</v>
      </c>
      <c r="P31" s="26">
        <v>100</v>
      </c>
      <c r="Q31" s="25">
        <v>8.3000000000000007</v>
      </c>
      <c r="S31" s="48">
        <f t="shared" si="7"/>
        <v>31.999999999999993</v>
      </c>
      <c r="T31" s="48">
        <f t="shared" si="8"/>
        <v>0</v>
      </c>
      <c r="U31" s="48">
        <f t="shared" si="9"/>
        <v>100</v>
      </c>
      <c r="V31" s="48">
        <f t="shared" si="10"/>
        <v>0</v>
      </c>
      <c r="W31" s="48">
        <f t="shared" si="11"/>
        <v>68</v>
      </c>
      <c r="X31" s="48">
        <f t="shared" si="12"/>
        <v>0</v>
      </c>
    </row>
    <row r="32" spans="1:24" x14ac:dyDescent="0.25">
      <c r="A32" s="15" t="s">
        <v>20</v>
      </c>
      <c r="B32" s="29">
        <v>151958221</v>
      </c>
      <c r="C32" s="30">
        <v>2836721</v>
      </c>
      <c r="D32" s="30" t="s">
        <v>53</v>
      </c>
      <c r="E32" s="31">
        <v>539607</v>
      </c>
      <c r="F32" s="32">
        <v>155334549</v>
      </c>
      <c r="G32" s="33">
        <v>1754543</v>
      </c>
      <c r="H32" s="30">
        <v>18369897</v>
      </c>
      <c r="I32" s="30">
        <v>649549</v>
      </c>
      <c r="J32" s="30">
        <v>6680748</v>
      </c>
      <c r="K32" s="30">
        <v>7840963</v>
      </c>
      <c r="L32" s="30">
        <v>268166</v>
      </c>
      <c r="M32" s="30">
        <v>221915</v>
      </c>
      <c r="N32" s="31">
        <v>4020641</v>
      </c>
      <c r="O32" s="34">
        <v>39806422</v>
      </c>
      <c r="P32" s="32">
        <v>195140971</v>
      </c>
      <c r="Q32" s="31"/>
      <c r="S32" s="48">
        <f t="shared" si="7"/>
        <v>39806422</v>
      </c>
      <c r="T32" s="48">
        <f t="shared" si="8"/>
        <v>0</v>
      </c>
      <c r="U32" s="48">
        <f t="shared" si="9"/>
        <v>195140971</v>
      </c>
      <c r="V32" s="48">
        <f t="shared" si="10"/>
        <v>0</v>
      </c>
      <c r="W32" s="48">
        <f t="shared" si="11"/>
        <v>155334549</v>
      </c>
      <c r="X32" s="48">
        <f t="shared" si="12"/>
        <v>0</v>
      </c>
    </row>
    <row r="33" spans="1:24" x14ac:dyDescent="0.25">
      <c r="A33" s="14" t="s">
        <v>49</v>
      </c>
      <c r="B33" s="23">
        <v>77.900000000000006</v>
      </c>
      <c r="C33" s="24">
        <v>1.5</v>
      </c>
      <c r="D33" s="24" t="s">
        <v>53</v>
      </c>
      <c r="E33" s="25">
        <v>0.3</v>
      </c>
      <c r="F33" s="26">
        <v>79.7</v>
      </c>
      <c r="G33" s="27">
        <v>0.9</v>
      </c>
      <c r="H33" s="24">
        <v>9.4</v>
      </c>
      <c r="I33" s="24">
        <v>0.3</v>
      </c>
      <c r="J33" s="24">
        <v>3.4</v>
      </c>
      <c r="K33" s="24">
        <v>4</v>
      </c>
      <c r="L33" s="24">
        <v>0.1</v>
      </c>
      <c r="M33" s="24">
        <v>0.1</v>
      </c>
      <c r="N33" s="25">
        <v>2.1</v>
      </c>
      <c r="O33" s="28">
        <v>20.3</v>
      </c>
      <c r="P33" s="26">
        <v>100</v>
      </c>
      <c r="Q33" s="25">
        <v>7.9</v>
      </c>
      <c r="S33" s="48">
        <f t="shared" si="7"/>
        <v>20.300000000000004</v>
      </c>
      <c r="T33" s="48">
        <f t="shared" si="8"/>
        <v>0</v>
      </c>
      <c r="U33" s="48">
        <f t="shared" si="9"/>
        <v>100</v>
      </c>
      <c r="V33" s="48">
        <f t="shared" si="10"/>
        <v>0</v>
      </c>
      <c r="W33" s="48">
        <f t="shared" si="11"/>
        <v>79.7</v>
      </c>
      <c r="X33" s="48">
        <f t="shared" si="12"/>
        <v>0</v>
      </c>
    </row>
    <row r="34" spans="1:24" x14ac:dyDescent="0.25">
      <c r="A34" s="15" t="s">
        <v>21</v>
      </c>
      <c r="B34" s="29">
        <v>143767920</v>
      </c>
      <c r="C34" s="30">
        <v>14342927</v>
      </c>
      <c r="D34" s="30">
        <v>87</v>
      </c>
      <c r="E34" s="31">
        <v>3760525</v>
      </c>
      <c r="F34" s="32">
        <v>161871459</v>
      </c>
      <c r="G34" s="33">
        <v>18985543</v>
      </c>
      <c r="H34" s="30">
        <v>12948744</v>
      </c>
      <c r="I34" s="30">
        <v>951735</v>
      </c>
      <c r="J34" s="30">
        <v>15605915</v>
      </c>
      <c r="K34" s="30">
        <v>13743933</v>
      </c>
      <c r="L34" s="30" t="s">
        <v>53</v>
      </c>
      <c r="M34" s="30">
        <v>476314</v>
      </c>
      <c r="N34" s="31">
        <v>2367898</v>
      </c>
      <c r="O34" s="34">
        <v>65080082</v>
      </c>
      <c r="P34" s="32">
        <v>226951541</v>
      </c>
      <c r="Q34" s="31"/>
      <c r="S34" s="48">
        <f t="shared" si="7"/>
        <v>65080082</v>
      </c>
      <c r="T34" s="48">
        <f t="shared" si="8"/>
        <v>0</v>
      </c>
      <c r="U34" s="48">
        <f t="shared" si="9"/>
        <v>226951541</v>
      </c>
      <c r="V34" s="48">
        <f t="shared" si="10"/>
        <v>0</v>
      </c>
      <c r="W34" s="48">
        <f t="shared" si="11"/>
        <v>161871459</v>
      </c>
      <c r="X34" s="48">
        <f t="shared" si="12"/>
        <v>0</v>
      </c>
    </row>
    <row r="35" spans="1:24" x14ac:dyDescent="0.25">
      <c r="A35" s="14" t="s">
        <v>50</v>
      </c>
      <c r="B35" s="23">
        <v>63.3</v>
      </c>
      <c r="C35" s="24">
        <v>6.3</v>
      </c>
      <c r="D35" s="24">
        <v>0</v>
      </c>
      <c r="E35" s="25">
        <v>1.7</v>
      </c>
      <c r="F35" s="26">
        <v>71.3</v>
      </c>
      <c r="G35" s="27">
        <v>8.4</v>
      </c>
      <c r="H35" s="24">
        <v>5.7</v>
      </c>
      <c r="I35" s="24">
        <v>0.4</v>
      </c>
      <c r="J35" s="24">
        <v>6.9</v>
      </c>
      <c r="K35" s="24">
        <v>6.1</v>
      </c>
      <c r="L35" s="24" t="s">
        <v>53</v>
      </c>
      <c r="M35" s="24">
        <v>0.2</v>
      </c>
      <c r="N35" s="25">
        <v>1</v>
      </c>
      <c r="O35" s="28">
        <v>28.7</v>
      </c>
      <c r="P35" s="26">
        <v>100</v>
      </c>
      <c r="Q35" s="25">
        <v>9.1999999999999993</v>
      </c>
      <c r="S35" s="48">
        <f t="shared" si="7"/>
        <v>28.7</v>
      </c>
      <c r="T35" s="48">
        <f t="shared" si="8"/>
        <v>0</v>
      </c>
      <c r="U35" s="48">
        <f t="shared" si="9"/>
        <v>100</v>
      </c>
      <c r="V35" s="48">
        <f t="shared" si="10"/>
        <v>0</v>
      </c>
      <c r="W35" s="48">
        <f t="shared" si="11"/>
        <v>71.3</v>
      </c>
      <c r="X35" s="48">
        <f t="shared" si="12"/>
        <v>0</v>
      </c>
    </row>
    <row r="36" spans="1:24" x14ac:dyDescent="0.25">
      <c r="A36" s="15" t="s">
        <v>22</v>
      </c>
      <c r="B36" s="29">
        <v>1509645628</v>
      </c>
      <c r="C36" s="30">
        <v>158500901</v>
      </c>
      <c r="D36" s="30">
        <v>95863815</v>
      </c>
      <c r="E36" s="31">
        <v>27740398</v>
      </c>
      <c r="F36" s="32">
        <v>1791750742</v>
      </c>
      <c r="G36" s="33">
        <v>166396853</v>
      </c>
      <c r="H36" s="30">
        <v>157108103</v>
      </c>
      <c r="I36" s="30">
        <v>31546107</v>
      </c>
      <c r="J36" s="30">
        <v>123510542</v>
      </c>
      <c r="K36" s="30">
        <v>130169228</v>
      </c>
      <c r="L36" s="30">
        <v>1734247</v>
      </c>
      <c r="M36" s="30">
        <v>15616013</v>
      </c>
      <c r="N36" s="31">
        <v>51380576</v>
      </c>
      <c r="O36" s="34">
        <v>677461669</v>
      </c>
      <c r="P36" s="32">
        <v>2469212411</v>
      </c>
      <c r="Q36" s="31"/>
      <c r="S36" s="48">
        <f t="shared" si="7"/>
        <v>677461669</v>
      </c>
      <c r="T36" s="48">
        <f t="shared" si="8"/>
        <v>0</v>
      </c>
      <c r="U36" s="48">
        <f t="shared" si="9"/>
        <v>2469212411</v>
      </c>
      <c r="V36" s="48">
        <f t="shared" si="10"/>
        <v>0</v>
      </c>
      <c r="W36" s="48">
        <f t="shared" si="11"/>
        <v>1791750742</v>
      </c>
      <c r="X36" s="48">
        <f t="shared" si="12"/>
        <v>0</v>
      </c>
    </row>
    <row r="37" spans="1:24" ht="15.75" thickBot="1" x14ac:dyDescent="0.3">
      <c r="A37" s="16" t="s">
        <v>51</v>
      </c>
      <c r="B37" s="41">
        <v>61.1</v>
      </c>
      <c r="C37" s="42">
        <v>6.4</v>
      </c>
      <c r="D37" s="42">
        <v>3.9</v>
      </c>
      <c r="E37" s="43">
        <v>1.1000000000000001</v>
      </c>
      <c r="F37" s="44">
        <v>72.5</v>
      </c>
      <c r="G37" s="45">
        <v>6.7</v>
      </c>
      <c r="H37" s="42">
        <v>6.4</v>
      </c>
      <c r="I37" s="42">
        <v>1.3</v>
      </c>
      <c r="J37" s="42">
        <v>5</v>
      </c>
      <c r="K37" s="42">
        <v>5.3</v>
      </c>
      <c r="L37" s="42">
        <v>0.1</v>
      </c>
      <c r="M37" s="42">
        <v>0.6</v>
      </c>
      <c r="N37" s="43">
        <v>2.1</v>
      </c>
      <c r="O37" s="46">
        <v>27.5</v>
      </c>
      <c r="P37" s="44">
        <v>100</v>
      </c>
      <c r="Q37" s="43">
        <v>100</v>
      </c>
      <c r="S37" s="48">
        <f t="shared" si="7"/>
        <v>27.500000000000007</v>
      </c>
      <c r="T37" s="48">
        <f t="shared" si="8"/>
        <v>0</v>
      </c>
      <c r="U37" s="48">
        <f t="shared" si="9"/>
        <v>100</v>
      </c>
      <c r="V37" s="48">
        <f t="shared" si="10"/>
        <v>0</v>
      </c>
      <c r="W37" s="48">
        <f t="shared" si="11"/>
        <v>72.5</v>
      </c>
      <c r="X37" s="48">
        <f t="shared" si="12"/>
        <v>0</v>
      </c>
    </row>
    <row r="38" spans="1:24" x14ac:dyDescent="0.25">
      <c r="S38" s="48">
        <f t="shared" si="7"/>
        <v>0</v>
      </c>
      <c r="T38" s="48">
        <f t="shared" si="8"/>
        <v>0</v>
      </c>
      <c r="U38" s="48">
        <f t="shared" si="9"/>
        <v>0</v>
      </c>
      <c r="V38" s="48">
        <f t="shared" si="10"/>
        <v>0</v>
      </c>
      <c r="W38" s="48">
        <f t="shared" si="11"/>
        <v>0</v>
      </c>
      <c r="X38" s="48">
        <f t="shared" si="12"/>
        <v>0</v>
      </c>
    </row>
    <row r="39" spans="1:24" x14ac:dyDescent="0.25">
      <c r="A39" t="s">
        <v>52</v>
      </c>
      <c r="B39" s="47">
        <f>SUM(B4,B6,B8,B10,B12,B14,B16,B18,B20,B22,B24,B26,B28,B30,B32,B34)</f>
        <v>1509645628</v>
      </c>
      <c r="C39" s="47">
        <f t="shared" ref="C39:M39" si="13">SUM(C4,C6,C8,C10,C12,C14,C16,C18,C20,C22,C24,C26,C28,C30,C32,C34)</f>
        <v>158500901</v>
      </c>
      <c r="D39" s="47">
        <f t="shared" si="13"/>
        <v>95863815</v>
      </c>
      <c r="E39" s="47">
        <f t="shared" si="13"/>
        <v>27740398</v>
      </c>
      <c r="F39" s="47">
        <f>SUM(F4,F6,F8,F10,F12,F14,F16,F18,F20,F22,F24,F26,F28,F30,F32,F34)</f>
        <v>1791750742</v>
      </c>
      <c r="G39" s="47">
        <f t="shared" si="13"/>
        <v>166396853</v>
      </c>
      <c r="H39" s="47">
        <f t="shared" si="13"/>
        <v>157108103</v>
      </c>
      <c r="I39" s="47">
        <f t="shared" si="13"/>
        <v>31546107</v>
      </c>
      <c r="J39" s="47">
        <f t="shared" si="13"/>
        <v>123510542</v>
      </c>
      <c r="K39" s="47">
        <f t="shared" si="13"/>
        <v>130169228</v>
      </c>
      <c r="L39" s="47">
        <f>SUM(L4,L6,L8,L10,L12,L14,L16,L18,L20,L22,L24,L26,L28,L30,L32,L34)</f>
        <v>1734247</v>
      </c>
      <c r="M39" s="47">
        <f t="shared" si="13"/>
        <v>15616013</v>
      </c>
      <c r="N39" s="47">
        <f t="shared" ref="N39:O39" si="14">SUM(N4,N6,N8,N10,N12,N14,N16,N18,N20,N22,N24,N26,N28,N30,N32,N34)</f>
        <v>51380576</v>
      </c>
      <c r="O39" s="47">
        <f t="shared" si="14"/>
        <v>677461669</v>
      </c>
      <c r="P39" s="47">
        <f>SUM(P4,P6,P8,P10,P12,P14,P16,P18,P20,P22,P24,P26,P28,P30,P32,P34)</f>
        <v>2469212411</v>
      </c>
      <c r="S39" s="48">
        <f t="shared" si="7"/>
        <v>677461669</v>
      </c>
      <c r="T39" s="48">
        <f t="shared" si="8"/>
        <v>0</v>
      </c>
      <c r="U39" s="48">
        <f t="shared" si="9"/>
        <v>2469212411</v>
      </c>
      <c r="V39" s="48">
        <f t="shared" si="10"/>
        <v>0</v>
      </c>
      <c r="W39" s="48">
        <f t="shared" si="11"/>
        <v>1791750742</v>
      </c>
      <c r="X39" s="48">
        <f t="shared" si="12"/>
        <v>0</v>
      </c>
    </row>
    <row r="40" spans="1:24" x14ac:dyDescent="0.25">
      <c r="B40" s="47">
        <f>B39-B36</f>
        <v>0</v>
      </c>
      <c r="C40" s="47">
        <f t="shared" ref="C40:M40" si="15">C39-C36</f>
        <v>0</v>
      </c>
      <c r="D40" s="47">
        <f t="shared" si="15"/>
        <v>0</v>
      </c>
      <c r="E40" s="47">
        <f t="shared" si="15"/>
        <v>0</v>
      </c>
      <c r="F40" s="47">
        <f t="shared" si="15"/>
        <v>0</v>
      </c>
      <c r="G40" s="47">
        <f t="shared" si="15"/>
        <v>0</v>
      </c>
      <c r="H40" s="47">
        <f t="shared" si="15"/>
        <v>0</v>
      </c>
      <c r="I40" s="47">
        <f t="shared" si="15"/>
        <v>0</v>
      </c>
      <c r="J40" s="47">
        <f t="shared" si="15"/>
        <v>0</v>
      </c>
      <c r="K40" s="47">
        <f t="shared" si="15"/>
        <v>0</v>
      </c>
      <c r="L40" s="47">
        <f t="shared" si="15"/>
        <v>0</v>
      </c>
      <c r="M40" s="47">
        <f t="shared" si="15"/>
        <v>0</v>
      </c>
      <c r="N40" s="47">
        <f t="shared" ref="N40:O40" si="16">N39-N36</f>
        <v>0</v>
      </c>
      <c r="O40" s="47">
        <f t="shared" si="16"/>
        <v>0</v>
      </c>
      <c r="P40" s="47">
        <f>P39-P36</f>
        <v>0</v>
      </c>
      <c r="S40" s="48">
        <f t="shared" si="7"/>
        <v>0</v>
      </c>
      <c r="T40" s="48">
        <f t="shared" si="8"/>
        <v>0</v>
      </c>
      <c r="U40" s="48">
        <f t="shared" si="9"/>
        <v>0</v>
      </c>
      <c r="V40" s="48">
        <f t="shared" si="10"/>
        <v>0</v>
      </c>
      <c r="W40" s="48">
        <f t="shared" si="11"/>
        <v>0</v>
      </c>
      <c r="X40" s="48">
        <f t="shared" si="1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2018-07-25T14:01:24Z</dcterms:modified>
</cp:coreProperties>
</file>