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120" yWindow="90" windowWidth="23895" windowHeight="14535"/>
  </bookViews>
  <sheets>
    <sheet name="tabel_06_2A_opp_naar_kiemjaarkl" sheetId="1" r:id="rId1"/>
  </sheets>
  <definedNames>
    <definedName name="_xlnm._FilterDatabase" localSheetId="0" hidden="1">tabel_06_2A_opp_naar_kiemjaarkl!$A$2:$AX$2</definedName>
  </definedNames>
  <calcPr calcId="162913" iterateDelta="1E-4"/>
</workbook>
</file>

<file path=xl/calcChain.xml><?xml version="1.0" encoding="utf-8"?>
<calcChain xmlns="http://schemas.openxmlformats.org/spreadsheetml/2006/main">
  <c r="AQ12" i="1" l="1"/>
  <c r="AQ11" i="1"/>
  <c r="AQ10" i="1"/>
  <c r="AQ9" i="1"/>
  <c r="AQ8" i="1"/>
  <c r="AQ7" i="1"/>
  <c r="AQ6" i="1"/>
  <c r="AQ5" i="1"/>
  <c r="AQ4" i="1"/>
  <c r="AQ3" i="1"/>
  <c r="AA3" i="1"/>
  <c r="AV14" i="1"/>
  <c r="AA5" i="1"/>
  <c r="AA12" i="1"/>
  <c r="AA11" i="1"/>
  <c r="AA10" i="1"/>
  <c r="AA9" i="1"/>
  <c r="AA8" i="1"/>
  <c r="AA7" i="1"/>
  <c r="AA6" i="1"/>
  <c r="AA4" i="1"/>
  <c r="AT13" i="1"/>
  <c r="AJ8" i="1"/>
  <c r="AD11" i="1"/>
  <c r="AD9" i="1"/>
  <c r="AD8" i="1"/>
  <c r="AD3" i="1"/>
  <c r="J5" i="1"/>
  <c r="F9" i="1"/>
  <c r="AV15" i="1"/>
  <c r="AU15" i="1"/>
  <c r="AT15" i="1"/>
  <c r="AS15" i="1"/>
  <c r="AO15" i="1"/>
  <c r="AP7" i="1" s="1"/>
  <c r="AM15" i="1"/>
  <c r="AN8" i="1" s="1"/>
  <c r="AK15" i="1"/>
  <c r="AL10" i="1" s="1"/>
  <c r="AI15" i="1"/>
  <c r="AJ12" i="1" s="1"/>
  <c r="AG15" i="1"/>
  <c r="AH6" i="1" s="1"/>
  <c r="AE15" i="1"/>
  <c r="AF8" i="1" s="1"/>
  <c r="AC15" i="1"/>
  <c r="AD7" i="1" s="1"/>
  <c r="Y15" i="1"/>
  <c r="Z12" i="1" s="1"/>
  <c r="W15" i="1"/>
  <c r="U15" i="1"/>
  <c r="S15" i="1"/>
  <c r="T10" i="1" s="1"/>
  <c r="Q15" i="1"/>
  <c r="R12" i="1" s="1"/>
  <c r="O15" i="1"/>
  <c r="P6" i="1" s="1"/>
  <c r="M15" i="1"/>
  <c r="K15" i="1"/>
  <c r="L3" i="1" s="1"/>
  <c r="I15" i="1"/>
  <c r="J12" i="1" s="1"/>
  <c r="G15" i="1"/>
  <c r="H6" i="1" s="1"/>
  <c r="E15" i="1"/>
  <c r="F8" i="1" s="1"/>
  <c r="C15" i="1"/>
  <c r="AJ6" i="1" l="1"/>
  <c r="AD10" i="1"/>
  <c r="AJ7" i="1"/>
  <c r="AD4" i="1"/>
  <c r="AD15" i="1" s="1"/>
  <c r="AD12" i="1"/>
  <c r="AJ9" i="1"/>
  <c r="AJ5" i="1"/>
  <c r="AD5" i="1"/>
  <c r="AH7" i="1"/>
  <c r="AJ10" i="1"/>
  <c r="AD6" i="1"/>
  <c r="AJ3" i="1"/>
  <c r="AJ11" i="1"/>
  <c r="AJ4" i="1"/>
  <c r="AF9" i="1"/>
  <c r="H7" i="1"/>
  <c r="AA15" i="1"/>
  <c r="AB6" i="1" s="1"/>
  <c r="Z5" i="1"/>
  <c r="X7" i="1"/>
  <c r="T3" i="1"/>
  <c r="R5" i="1"/>
  <c r="L11" i="1"/>
  <c r="F10" i="1"/>
  <c r="L4" i="1"/>
  <c r="L12" i="1"/>
  <c r="T4" i="1"/>
  <c r="T12" i="1"/>
  <c r="AF10" i="1"/>
  <c r="AH8" i="1"/>
  <c r="AH15" i="1" s="1"/>
  <c r="AN10" i="1"/>
  <c r="AP8" i="1"/>
  <c r="F3" i="1"/>
  <c r="F11" i="1"/>
  <c r="L5" i="1"/>
  <c r="N3" i="1"/>
  <c r="N11" i="1"/>
  <c r="P9" i="1"/>
  <c r="T5" i="1"/>
  <c r="V3" i="1"/>
  <c r="AF11" i="1"/>
  <c r="AH9" i="1"/>
  <c r="AL5" i="1"/>
  <c r="AP9" i="1"/>
  <c r="F4" i="1"/>
  <c r="F12" i="1"/>
  <c r="H10" i="1"/>
  <c r="N4" i="1"/>
  <c r="N12" i="1"/>
  <c r="P10" i="1"/>
  <c r="T6" i="1"/>
  <c r="V4" i="1"/>
  <c r="V12" i="1"/>
  <c r="AF12" i="1"/>
  <c r="AH10" i="1"/>
  <c r="AL6" i="1"/>
  <c r="AP10" i="1"/>
  <c r="F5" i="1"/>
  <c r="H3" i="1"/>
  <c r="N5" i="1"/>
  <c r="P3" i="1"/>
  <c r="P11" i="1"/>
  <c r="V5" i="1"/>
  <c r="X3" i="1"/>
  <c r="X11" i="1"/>
  <c r="AH11" i="1"/>
  <c r="AL7" i="1"/>
  <c r="AP3" i="1"/>
  <c r="AP11" i="1"/>
  <c r="F6" i="1"/>
  <c r="H4" i="1"/>
  <c r="H12" i="1"/>
  <c r="J10" i="1"/>
  <c r="P4" i="1"/>
  <c r="P12" i="1"/>
  <c r="X4" i="1"/>
  <c r="AF6" i="1"/>
  <c r="AF15" i="1" s="1"/>
  <c r="AH4" i="1"/>
  <c r="AH12" i="1"/>
  <c r="AL8" i="1"/>
  <c r="AN6" i="1"/>
  <c r="AN15" i="1" s="1"/>
  <c r="AP4" i="1"/>
  <c r="AN9" i="1"/>
  <c r="H5" i="1"/>
  <c r="J3" i="1"/>
  <c r="J11" i="1"/>
  <c r="P5" i="1"/>
  <c r="R3" i="1"/>
  <c r="R11" i="1"/>
  <c r="X5" i="1"/>
  <c r="Z3" i="1"/>
  <c r="Z11" i="1"/>
  <c r="AF7" i="1"/>
  <c r="AH5" i="1"/>
  <c r="AL9" i="1"/>
  <c r="AN7" i="1"/>
  <c r="AP5" i="1"/>
  <c r="J4" i="1"/>
  <c r="R4" i="1"/>
  <c r="D11" i="1"/>
  <c r="D3" i="1"/>
  <c r="D5" i="1"/>
  <c r="D10" i="1"/>
  <c r="D4" i="1"/>
  <c r="D12" i="1"/>
  <c r="D6" i="1"/>
  <c r="AJ15" i="1" l="1"/>
  <c r="AB11" i="1"/>
  <c r="AB8" i="1"/>
  <c r="AB3" i="1"/>
  <c r="AB7" i="1"/>
  <c r="AB9" i="1"/>
  <c r="AB10" i="1"/>
  <c r="AB4" i="1"/>
  <c r="AB5" i="1"/>
  <c r="AB12" i="1"/>
  <c r="AP15" i="1"/>
  <c r="AL15" i="1"/>
  <c r="H15" i="1"/>
  <c r="X15" i="1"/>
  <c r="T15" i="1"/>
  <c r="P15" i="1"/>
  <c r="L15" i="1"/>
  <c r="D15" i="1"/>
  <c r="N15" i="1"/>
  <c r="Z15" i="1"/>
  <c r="V15" i="1"/>
  <c r="J15" i="1"/>
  <c r="R15" i="1"/>
  <c r="F15" i="1"/>
  <c r="AW13" i="1" l="1"/>
  <c r="AW5" i="1" l="1"/>
  <c r="AQ15" i="1" l="1"/>
  <c r="AR7" i="1"/>
  <c r="AW3" i="1"/>
  <c r="AW14" i="1"/>
  <c r="AW4" i="1"/>
  <c r="AW9" i="1"/>
  <c r="AW12" i="1"/>
  <c r="AW8" i="1"/>
  <c r="AW11" i="1"/>
  <c r="AW10" i="1"/>
  <c r="AW7" i="1"/>
  <c r="AW6" i="1"/>
  <c r="AR5" i="1" l="1"/>
  <c r="AR4" i="1"/>
  <c r="AW15" i="1"/>
  <c r="AX7" i="1" s="1"/>
  <c r="AX3" i="1"/>
  <c r="AR10" i="1"/>
  <c r="AR12" i="1"/>
  <c r="AR6" i="1"/>
  <c r="AR3" i="1"/>
  <c r="AR15" i="1" s="1"/>
  <c r="AR8" i="1"/>
  <c r="AR9" i="1"/>
  <c r="AR11" i="1"/>
  <c r="AX13" i="1" l="1"/>
  <c r="AX14" i="1"/>
  <c r="AX5" i="1"/>
  <c r="AX6" i="1"/>
  <c r="AX11" i="1"/>
  <c r="AX9" i="1"/>
  <c r="AX8" i="1"/>
  <c r="AX4" i="1"/>
  <c r="AX15" i="1" s="1"/>
  <c r="AX10" i="1"/>
  <c r="AX12" i="1"/>
  <c r="AB15" i="1"/>
</calcChain>
</file>

<file path=xl/sharedStrings.xml><?xml version="1.0" encoding="utf-8"?>
<sst xmlns="http://schemas.openxmlformats.org/spreadsheetml/2006/main" count="325" uniqueCount="70">
  <si>
    <t xml:space="preserve"> -- </t>
  </si>
  <si>
    <t>NFI-6 (2012-2013): Oppervlakte bos (ha) naar menging en hoofdboomsoort
Forest area (ha) by stand mixture and main tree species</t>
  </si>
  <si>
    <t>Pure broadleaved (&lt;1%)</t>
  </si>
  <si>
    <t>Predominantly broadleaved (&lt;20%)</t>
  </si>
  <si>
    <t>Mixed broadleaved stands</t>
  </si>
  <si>
    <t>Broadleaved mixed with conifers</t>
  </si>
  <si>
    <t>Pure conifers (&lt;1%)</t>
  </si>
  <si>
    <t>Predominantly conifers (&lt;20%)</t>
  </si>
  <si>
    <t>Mixed conifers stands</t>
  </si>
  <si>
    <t>Conifers mixed with broadleaved</t>
  </si>
  <si>
    <t>Open/young</t>
  </si>
  <si>
    <t>Plots not visited/measured</t>
  </si>
  <si>
    <t>Total</t>
  </si>
  <si>
    <t>Stand mixture</t>
  </si>
  <si>
    <r>
      <rPr>
        <vertAlign val="superscript"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 xml:space="preserve"> 'No' mixing form is given if there are no live trees (tree class 1,2, or 3) in the sample circle or no trees at all.</t>
    </r>
  </si>
  <si>
    <r>
      <t>No</t>
    </r>
    <r>
      <rPr>
        <b/>
        <vertAlign val="superscript"/>
        <sz val="11"/>
        <color rgb="FF000000"/>
        <rFont val="Calibri"/>
        <family val="2"/>
      </rPr>
      <t>1</t>
    </r>
  </si>
  <si>
    <t>For further information on the exact meaning of the Stand mixture classes, please refer to chapter 7 of the NFI-6 Report (page 36)</t>
  </si>
  <si>
    <t>Translated with Google Translate</t>
  </si>
  <si>
    <t>Sums checked by JRC: 09-2018</t>
  </si>
  <si>
    <t>ID</t>
  </si>
  <si>
    <t>Oak (Quercus robur) (ha)</t>
  </si>
  <si>
    <t>Oak (Quercus robur) (%)</t>
  </si>
  <si>
    <t>Birch
(ha)</t>
  </si>
  <si>
    <t>Birch
(%)</t>
  </si>
  <si>
    <t>Beech
(ha)</t>
  </si>
  <si>
    <t>Beech
(%)</t>
  </si>
  <si>
    <t>Aspen
(ha)</t>
  </si>
  <si>
    <t>Aspen
(%)</t>
  </si>
  <si>
    <t>Poplar
(ha)</t>
  </si>
  <si>
    <t>Poplar
(%)</t>
  </si>
  <si>
    <t>Black Alder (ha)</t>
  </si>
  <si>
    <t>Black Alder (%)</t>
  </si>
  <si>
    <t>American Oak 
(ha)</t>
  </si>
  <si>
    <t>American Oak 
(%)</t>
  </si>
  <si>
    <t>Willow
(ha)</t>
  </si>
  <si>
    <t>Willow
(%)</t>
  </si>
  <si>
    <r>
      <t>Native hardwoods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(ha)</t>
    </r>
  </si>
  <si>
    <r>
      <t>Native hardwoods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(%)</t>
    </r>
  </si>
  <si>
    <t>Maple
(ha)</t>
  </si>
  <si>
    <t>Maple
(%)</t>
  </si>
  <si>
    <r>
      <t>Foreign hardwoods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(ha)</t>
    </r>
  </si>
  <si>
    <r>
      <t>Foreign hardwoods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(%)</t>
    </r>
  </si>
  <si>
    <r>
      <t>Scrub species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(ha)</t>
    </r>
  </si>
  <si>
    <r>
      <t>Scrub species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(%)</t>
    </r>
  </si>
  <si>
    <t>Total broadleafs
(ha)</t>
  </si>
  <si>
    <t>Total broadleafs
(%)</t>
  </si>
  <si>
    <t>Scots pine
(ha)</t>
  </si>
  <si>
    <t>Scots pine
(%)</t>
  </si>
  <si>
    <t>Douglas
(ha)</t>
  </si>
  <si>
    <t>Douglas
(%)</t>
  </si>
  <si>
    <t>Japanse larch
(ha)</t>
  </si>
  <si>
    <t>Japanse larch
(%)</t>
  </si>
  <si>
    <t>Corsican pine
(ha)</t>
  </si>
  <si>
    <t>Corsican pine
(%)</t>
  </si>
  <si>
    <t>Austrian pine
(ha)</t>
  </si>
  <si>
    <t>Austrian pine
(%)</t>
  </si>
  <si>
    <r>
      <t>Other conifers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(ha)</t>
    </r>
  </si>
  <si>
    <r>
      <t>Other conifers</t>
    </r>
    <r>
      <rPr>
        <b/>
        <vertAlign val="superscript"/>
        <sz val="11"/>
        <color rgb="FF000000"/>
        <rFont val="Calibri"/>
        <family val="2"/>
      </rPr>
      <t xml:space="preserve">1
</t>
    </r>
    <r>
      <rPr>
        <b/>
        <sz val="11"/>
        <color rgb="FF000000"/>
        <rFont val="Calibri"/>
        <family val="2"/>
      </rPr>
      <t>(%)</t>
    </r>
  </si>
  <si>
    <t>Total conifers
(ha)</t>
  </si>
  <si>
    <t>Total conifers
(%)</t>
  </si>
  <si>
    <t>Clearcuts
(ha)</t>
  </si>
  <si>
    <t>Clearcuts
(%)</t>
  </si>
  <si>
    <t>Plots not visited/
measured (ha)</t>
  </si>
  <si>
    <t>Plots not visited/
measured (%)</t>
  </si>
  <si>
    <t>Total
(ha)</t>
  </si>
  <si>
    <t>Total
(%)</t>
  </si>
  <si>
    <t>Percentage calculated by JRC: 09-2018</t>
  </si>
  <si>
    <t>Clearcuts</t>
  </si>
  <si>
    <t>Norway spruce
(ha)</t>
  </si>
  <si>
    <t>Norway spruce
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</si>
</sst>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0" xfId="0" applyAlignment="1">
      <alignment wrapText="1"/>
    </xf>
    <xf numFmtId="164" fontId="3" fillId="0" borderId="9" xfId="0" applyNumberFormat="1" applyFont="1" applyBorder="1"/>
    <xf numFmtId="164" fontId="3" fillId="0" borderId="8" xfId="0" applyNumberFormat="1" applyFont="1" applyBorder="1"/>
    <xf numFmtId="0" fontId="0" fillId="0" borderId="0" xfId="0" applyAlignment="1">
      <alignment vertical="top"/>
    </xf>
    <xf numFmtId="0" fontId="1" fillId="3" borderId="3" xfId="0" applyFont="1" applyFill="1" applyBorder="1" applyAlignment="1" applyProtection="1">
      <alignment horizontal="center" vertical="top"/>
    </xf>
    <xf numFmtId="164" fontId="3" fillId="0" borderId="11" xfId="0" applyNumberFormat="1" applyFont="1" applyBorder="1"/>
    <xf numFmtId="0" fontId="2" fillId="2" borderId="14" xfId="0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12" xfId="0" applyFont="1" applyFill="1" applyBorder="1" applyAlignment="1" applyProtection="1">
      <alignment horizontal="left" vertical="center"/>
    </xf>
    <xf numFmtId="0" fontId="3" fillId="4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0" borderId="19" xfId="0" applyBorder="1"/>
    <xf numFmtId="164" fontId="3" fillId="0" borderId="5" xfId="0" applyNumberFormat="1" applyFont="1" applyBorder="1"/>
    <xf numFmtId="0" fontId="1" fillId="2" borderId="15" xfId="0" applyFont="1" applyFill="1" applyBorder="1" applyAlignment="1" applyProtection="1">
      <alignment vertical="top" wrapText="1"/>
    </xf>
    <xf numFmtId="0" fontId="1" fillId="2" borderId="8" xfId="0" applyFont="1" applyFill="1" applyBorder="1" applyAlignment="1" applyProtection="1">
      <alignment vertical="top" wrapText="1"/>
    </xf>
    <xf numFmtId="0" fontId="1" fillId="2" borderId="20" xfId="0" applyFont="1" applyFill="1" applyBorder="1" applyAlignment="1" applyProtection="1">
      <alignment vertical="top" wrapText="1"/>
    </xf>
    <xf numFmtId="0" fontId="1" fillId="5" borderId="9" xfId="0" applyFont="1" applyFill="1" applyBorder="1" applyAlignment="1" applyProtection="1">
      <alignment vertical="top" wrapText="1"/>
    </xf>
    <xf numFmtId="0" fontId="1" fillId="2" borderId="9" xfId="0" applyFont="1" applyFill="1" applyBorder="1" applyAlignment="1" applyProtection="1">
      <alignment vertical="top" wrapText="1"/>
    </xf>
    <xf numFmtId="0" fontId="1" fillId="6" borderId="8" xfId="0" applyFont="1" applyFill="1" applyBorder="1" applyAlignment="1" applyProtection="1">
      <alignment vertical="top" wrapText="1"/>
    </xf>
    <xf numFmtId="0" fontId="1" fillId="6" borderId="20" xfId="0" applyFont="1" applyFill="1" applyBorder="1" applyAlignment="1" applyProtection="1">
      <alignment vertical="top" wrapText="1"/>
    </xf>
    <xf numFmtId="0" fontId="1" fillId="6" borderId="9" xfId="0" applyFont="1" applyFill="1" applyBorder="1" applyAlignment="1" applyProtection="1">
      <alignment vertical="top" wrapText="1"/>
    </xf>
    <xf numFmtId="0" fontId="1" fillId="2" borderId="17" xfId="0" applyFont="1" applyFill="1" applyBorder="1" applyAlignment="1" applyProtection="1">
      <alignment vertical="top" wrapText="1"/>
    </xf>
    <xf numFmtId="0" fontId="1" fillId="6" borderId="15" xfId="0" applyFont="1" applyFill="1" applyBorder="1" applyAlignment="1" applyProtection="1">
      <alignment vertical="top" wrapText="1"/>
    </xf>
    <xf numFmtId="165" fontId="2" fillId="2" borderId="21" xfId="1" applyNumberFormat="1" applyFont="1" applyFill="1" applyBorder="1" applyAlignment="1" applyProtection="1">
      <alignment horizontal="right" vertical="center" wrapText="1"/>
    </xf>
    <xf numFmtId="165" fontId="0" fillId="0" borderId="1" xfId="1" applyNumberFormat="1" applyFont="1" applyBorder="1"/>
    <xf numFmtId="165" fontId="3" fillId="4" borderId="20" xfId="1" applyNumberFormat="1" applyFont="1" applyFill="1" applyBorder="1"/>
    <xf numFmtId="165" fontId="1" fillId="2" borderId="21" xfId="1" applyNumberFormat="1" applyFont="1" applyFill="1" applyBorder="1" applyAlignment="1" applyProtection="1">
      <alignment horizontal="right" vertical="center" wrapText="1"/>
    </xf>
    <xf numFmtId="165" fontId="3" fillId="0" borderId="1" xfId="1" applyNumberFormat="1" applyFont="1" applyBorder="1"/>
    <xf numFmtId="3" fontId="2" fillId="2" borderId="5" xfId="0" applyNumberFormat="1" applyFont="1" applyFill="1" applyBorder="1" applyAlignment="1" applyProtection="1">
      <alignment horizontal="right" vertical="center" wrapText="1"/>
    </xf>
    <xf numFmtId="3" fontId="0" fillId="0" borderId="1" xfId="0" applyNumberFormat="1" applyBorder="1"/>
    <xf numFmtId="3" fontId="0" fillId="0" borderId="5" xfId="0" applyNumberFormat="1" applyBorder="1"/>
    <xf numFmtId="3" fontId="3" fillId="4" borderId="8" xfId="0" applyNumberFormat="1" applyFont="1" applyFill="1" applyBorder="1"/>
    <xf numFmtId="165" fontId="2" fillId="2" borderId="18" xfId="1" applyNumberFormat="1" applyFont="1" applyFill="1" applyBorder="1" applyAlignment="1" applyProtection="1">
      <alignment horizontal="right" vertical="center" wrapText="1"/>
    </xf>
    <xf numFmtId="165" fontId="0" fillId="0" borderId="19" xfId="1" applyNumberFormat="1" applyFont="1" applyBorder="1"/>
    <xf numFmtId="3" fontId="2" fillId="2" borderId="4" xfId="0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0" fillId="0" borderId="7" xfId="0" applyNumberFormat="1" applyBorder="1"/>
    <xf numFmtId="3" fontId="2" fillId="6" borderId="4" xfId="0" applyNumberFormat="1" applyFont="1" applyFill="1" applyBorder="1" applyAlignment="1" applyProtection="1">
      <alignment horizontal="right" vertical="center" wrapText="1"/>
    </xf>
    <xf numFmtId="165" fontId="2" fillId="6" borderId="21" xfId="1" applyNumberFormat="1" applyFont="1" applyFill="1" applyBorder="1" applyAlignment="1" applyProtection="1">
      <alignment horizontal="right" vertical="center" wrapText="1"/>
    </xf>
    <xf numFmtId="3" fontId="2" fillId="6" borderId="1" xfId="0" applyNumberFormat="1" applyFont="1" applyFill="1" applyBorder="1" applyAlignment="1" applyProtection="1">
      <alignment horizontal="right" vertical="center" wrapText="1"/>
    </xf>
    <xf numFmtId="3" fontId="0" fillId="5" borderId="1" xfId="0" applyNumberFormat="1" applyFill="1" applyBorder="1"/>
    <xf numFmtId="0" fontId="0" fillId="5" borderId="1" xfId="0" applyFill="1" applyBorder="1"/>
    <xf numFmtId="165" fontId="0" fillId="5" borderId="1" xfId="1" applyNumberFormat="1" applyFont="1" applyFill="1" applyBorder="1"/>
    <xf numFmtId="3" fontId="0" fillId="5" borderId="7" xfId="0" applyNumberFormat="1" applyFill="1" applyBorder="1"/>
    <xf numFmtId="3" fontId="3" fillId="5" borderId="8" xfId="0" applyNumberFormat="1" applyFont="1" applyFill="1" applyBorder="1"/>
    <xf numFmtId="165" fontId="3" fillId="5" borderId="20" xfId="1" applyNumberFormat="1" applyFont="1" applyFill="1" applyBorder="1"/>
    <xf numFmtId="164" fontId="3" fillId="5" borderId="9" xfId="0" applyNumberFormat="1" applyFont="1" applyFill="1" applyBorder="1"/>
    <xf numFmtId="164" fontId="3" fillId="5" borderId="8" xfId="0" applyNumberFormat="1" applyFont="1" applyFill="1" applyBorder="1"/>
    <xf numFmtId="0" fontId="0" fillId="5" borderId="1" xfId="0" applyFill="1" applyBorder="1" applyAlignment="1">
      <alignment wrapText="1"/>
    </xf>
    <xf numFmtId="164" fontId="3" fillId="5" borderId="9" xfId="0" applyNumberFormat="1" applyFont="1" applyFill="1" applyBorder="1" applyAlignment="1">
      <alignment wrapText="1"/>
    </xf>
    <xf numFmtId="0" fontId="0" fillId="5" borderId="5" xfId="0" applyFill="1" applyBorder="1"/>
    <xf numFmtId="0" fontId="0" fillId="5" borderId="18" xfId="0" applyFill="1" applyBorder="1"/>
    <xf numFmtId="164" fontId="2" fillId="6" borderId="5" xfId="0" applyNumberFormat="1" applyFont="1" applyFill="1" applyBorder="1" applyAlignment="1" applyProtection="1">
      <alignment horizontal="right" vertical="center" wrapText="1"/>
    </xf>
    <xf numFmtId="164" fontId="3" fillId="5" borderId="11" xfId="0" applyNumberFormat="1" applyFont="1" applyFill="1" applyBorder="1"/>
    <xf numFmtId="164" fontId="3" fillId="5" borderId="0" xfId="0" applyNumberFormat="1" applyFont="1" applyFill="1" applyBorder="1"/>
    <xf numFmtId="164" fontId="3" fillId="5" borderId="5" xfId="0" applyNumberFormat="1" applyFont="1" applyFill="1" applyBorder="1"/>
    <xf numFmtId="165" fontId="1" fillId="6" borderId="16" xfId="1" applyNumberFormat="1" applyFont="1" applyFill="1" applyBorder="1" applyAlignment="1" applyProtection="1">
      <alignment horizontal="right" vertical="center" wrapText="1"/>
    </xf>
    <xf numFmtId="165" fontId="3" fillId="5" borderId="15" xfId="1" applyNumberFormat="1" applyFont="1" applyFill="1" applyBorder="1"/>
    <xf numFmtId="3" fontId="2" fillId="6" borderId="22" xfId="0" applyNumberFormat="1" applyFont="1" applyFill="1" applyBorder="1" applyAlignment="1" applyProtection="1">
      <alignment horizontal="right" vertical="center" wrapText="1"/>
    </xf>
    <xf numFmtId="3" fontId="2" fillId="6" borderId="21" xfId="0" applyNumberFormat="1" applyFont="1" applyFill="1" applyBorder="1" applyAlignment="1" applyProtection="1">
      <alignment horizontal="right" vertical="center" wrapText="1"/>
    </xf>
    <xf numFmtId="3" fontId="0" fillId="5" borderId="21" xfId="0" applyNumberFormat="1" applyFill="1" applyBorder="1"/>
    <xf numFmtId="3" fontId="0" fillId="5" borderId="23" xfId="0" applyNumberFormat="1" applyFill="1" applyBorder="1"/>
    <xf numFmtId="164" fontId="3" fillId="5" borderId="20" xfId="0" applyNumberFormat="1" applyFont="1" applyFill="1" applyBorder="1"/>
    <xf numFmtId="165" fontId="2" fillId="2" borderId="16" xfId="1" applyNumberFormat="1" applyFont="1" applyFill="1" applyBorder="1" applyAlignment="1" applyProtection="1">
      <alignment horizontal="right" vertical="center" wrapText="1"/>
    </xf>
    <xf numFmtId="165" fontId="0" fillId="0" borderId="6" xfId="1" applyNumberFormat="1" applyFont="1" applyBorder="1"/>
    <xf numFmtId="165" fontId="3" fillId="4" borderId="15" xfId="1" applyNumberFormat="1" applyFont="1" applyFill="1" applyBorder="1"/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2" max="2" width="37.42578125" customWidth="1"/>
    <col min="3" max="4" width="12.7109375" customWidth="1"/>
    <col min="5" max="18" width="10.42578125" customWidth="1"/>
    <col min="19" max="20" width="12.140625" customWidth="1"/>
    <col min="21" max="22" width="10.42578125" customWidth="1"/>
    <col min="23" max="24" width="12.140625" customWidth="1"/>
    <col min="25" max="26" width="10.42578125" customWidth="1"/>
    <col min="27" max="28" width="11.140625" style="1" customWidth="1"/>
    <col min="29" max="40" width="10.42578125" customWidth="1"/>
    <col min="41" max="42" width="10.42578125" style="4" customWidth="1"/>
    <col min="43" max="44" width="10.42578125" style="1" customWidth="1"/>
    <col min="45" max="46" width="10.42578125" customWidth="1"/>
    <col min="47" max="48" width="14.140625" customWidth="1"/>
    <col min="49" max="49" width="10.42578125" style="1" customWidth="1"/>
    <col min="50" max="50" width="10.42578125" customWidth="1"/>
  </cols>
  <sheetData>
    <row r="1" spans="1:50" ht="30.75" customHeight="1" thickBot="1" x14ac:dyDescent="0.3">
      <c r="A1" s="14"/>
      <c r="B1" s="75" t="s">
        <v>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"/>
    </row>
    <row r="2" spans="1:50" ht="52.5" customHeight="1" thickBot="1" x14ac:dyDescent="0.3">
      <c r="A2" s="15" t="s">
        <v>19</v>
      </c>
      <c r="B2" s="8" t="s">
        <v>13</v>
      </c>
      <c r="C2" s="23" t="s">
        <v>20</v>
      </c>
      <c r="D2" s="24" t="s">
        <v>21</v>
      </c>
      <c r="E2" s="25" t="s">
        <v>22</v>
      </c>
      <c r="F2" s="25" t="s">
        <v>23</v>
      </c>
      <c r="G2" s="26" t="s">
        <v>24</v>
      </c>
      <c r="H2" s="26" t="s">
        <v>25</v>
      </c>
      <c r="I2" s="25" t="s">
        <v>26</v>
      </c>
      <c r="J2" s="25" t="s">
        <v>27</v>
      </c>
      <c r="K2" s="26" t="s">
        <v>28</v>
      </c>
      <c r="L2" s="26" t="s">
        <v>29</v>
      </c>
      <c r="M2" s="25" t="s">
        <v>30</v>
      </c>
      <c r="N2" s="25" t="s">
        <v>31</v>
      </c>
      <c r="O2" s="26" t="s">
        <v>32</v>
      </c>
      <c r="P2" s="26" t="s">
        <v>33</v>
      </c>
      <c r="Q2" s="25" t="s">
        <v>34</v>
      </c>
      <c r="R2" s="25" t="s">
        <v>35</v>
      </c>
      <c r="S2" s="26" t="s">
        <v>36</v>
      </c>
      <c r="T2" s="26" t="s">
        <v>37</v>
      </c>
      <c r="U2" s="25" t="s">
        <v>38</v>
      </c>
      <c r="V2" s="25" t="s">
        <v>39</v>
      </c>
      <c r="W2" s="26" t="s">
        <v>40</v>
      </c>
      <c r="X2" s="26" t="s">
        <v>41</v>
      </c>
      <c r="Y2" s="25" t="s">
        <v>42</v>
      </c>
      <c r="Z2" s="25" t="s">
        <v>43</v>
      </c>
      <c r="AA2" s="23" t="s">
        <v>44</v>
      </c>
      <c r="AB2" s="22" t="s">
        <v>45</v>
      </c>
      <c r="AC2" s="28" t="s">
        <v>46</v>
      </c>
      <c r="AD2" s="28" t="s">
        <v>47</v>
      </c>
      <c r="AE2" s="26" t="s">
        <v>48</v>
      </c>
      <c r="AF2" s="26" t="s">
        <v>49</v>
      </c>
      <c r="AG2" s="29" t="s">
        <v>50</v>
      </c>
      <c r="AH2" s="29" t="s">
        <v>51</v>
      </c>
      <c r="AI2" s="26" t="s">
        <v>68</v>
      </c>
      <c r="AJ2" s="26" t="s">
        <v>69</v>
      </c>
      <c r="AK2" s="29" t="s">
        <v>52</v>
      </c>
      <c r="AL2" s="29" t="s">
        <v>53</v>
      </c>
      <c r="AM2" s="26" t="s">
        <v>54</v>
      </c>
      <c r="AN2" s="26" t="s">
        <v>55</v>
      </c>
      <c r="AO2" s="29" t="s">
        <v>56</v>
      </c>
      <c r="AP2" s="29" t="s">
        <v>57</v>
      </c>
      <c r="AQ2" s="23" t="s">
        <v>58</v>
      </c>
      <c r="AR2" s="30" t="s">
        <v>59</v>
      </c>
      <c r="AS2" s="27" t="s">
        <v>60</v>
      </c>
      <c r="AT2" s="28" t="s">
        <v>61</v>
      </c>
      <c r="AU2" s="26" t="s">
        <v>62</v>
      </c>
      <c r="AV2" s="26" t="s">
        <v>63</v>
      </c>
      <c r="AW2" s="27" t="s">
        <v>64</v>
      </c>
      <c r="AX2" s="31" t="s">
        <v>65</v>
      </c>
    </row>
    <row r="3" spans="1:50" x14ac:dyDescent="0.25">
      <c r="A3" s="16">
        <v>1</v>
      </c>
      <c r="B3" s="11" t="s">
        <v>2</v>
      </c>
      <c r="C3" s="37">
        <v>7045</v>
      </c>
      <c r="D3" s="41">
        <f>C3/C$15</f>
        <v>0.10940674909763416</v>
      </c>
      <c r="E3" s="46">
        <v>2201</v>
      </c>
      <c r="F3" s="47">
        <f>E3/E$15</f>
        <v>8.887187850027066E-2</v>
      </c>
      <c r="G3" s="43">
        <v>1541</v>
      </c>
      <c r="H3" s="32">
        <f>G3/G$15</f>
        <v>9.9999521864011232E-2</v>
      </c>
      <c r="I3" s="46">
        <v>1871</v>
      </c>
      <c r="J3" s="47">
        <f>I3/I$15</f>
        <v>0.14284302188665562</v>
      </c>
      <c r="K3" s="43">
        <v>3963</v>
      </c>
      <c r="L3" s="32">
        <f>K3/K$15</f>
        <v>0.32145180811545593</v>
      </c>
      <c r="M3" s="46">
        <v>1101</v>
      </c>
      <c r="N3" s="47">
        <f>M3/M$15</f>
        <v>0.12347872517439001</v>
      </c>
      <c r="O3" s="43">
        <v>1321</v>
      </c>
      <c r="P3" s="32">
        <f>O3/O$15</f>
        <v>0.15191995765909569</v>
      </c>
      <c r="Q3" s="46">
        <v>3412</v>
      </c>
      <c r="R3" s="47">
        <f>Q3/Q$15</f>
        <v>0.5437678268790751</v>
      </c>
      <c r="S3" s="43">
        <v>440</v>
      </c>
      <c r="T3" s="32">
        <f>S3/S$15</f>
        <v>7.8385337239614036E-2</v>
      </c>
      <c r="U3" s="46">
        <v>440</v>
      </c>
      <c r="V3" s="47">
        <f>U3/U$15</f>
        <v>0.11422200622845502</v>
      </c>
      <c r="W3" s="43">
        <v>771</v>
      </c>
      <c r="X3" s="32">
        <f>W3/W$15</f>
        <v>0.38918289983476106</v>
      </c>
      <c r="Y3" s="46">
        <v>660</v>
      </c>
      <c r="Z3" s="47">
        <f>Y3/Y$15</f>
        <v>0.39991070950229457</v>
      </c>
      <c r="AA3" s="21">
        <f>SUM(C3,E3,G3,I3,K3,M3,O3,Q3,S3,U3,W3,Y3)</f>
        <v>24766</v>
      </c>
      <c r="AB3" s="72">
        <f>AA3/AA$15</f>
        <v>0.14831801479684345</v>
      </c>
      <c r="AC3" s="67">
        <v>110</v>
      </c>
      <c r="AD3" s="47">
        <f>AC3/AC$15</f>
        <v>9.8358838129945889E-4</v>
      </c>
      <c r="AE3" s="43" t="s">
        <v>0</v>
      </c>
      <c r="AF3" s="3" t="s">
        <v>0</v>
      </c>
      <c r="AG3" s="46" t="s">
        <v>0</v>
      </c>
      <c r="AH3" s="50" t="s">
        <v>0</v>
      </c>
      <c r="AI3" s="43">
        <v>110</v>
      </c>
      <c r="AJ3" s="32">
        <f>AI3/AI$15</f>
        <v>8.6145141002513578E-3</v>
      </c>
      <c r="AK3" s="46" t="s">
        <v>0</v>
      </c>
      <c r="AL3" s="50" t="s">
        <v>0</v>
      </c>
      <c r="AM3" s="43" t="s">
        <v>0</v>
      </c>
      <c r="AN3" s="3" t="s">
        <v>0</v>
      </c>
      <c r="AO3" s="46">
        <v>110</v>
      </c>
      <c r="AP3" s="47">
        <f>AO3/AO$15</f>
        <v>3.2247910858455582E-2</v>
      </c>
      <c r="AQ3" s="21">
        <f>SUM(AC3,AE3,AG3,AI3,AK3,AM3,AO3)</f>
        <v>330</v>
      </c>
      <c r="AR3" s="35">
        <f>AQ3/AQ$15</f>
        <v>1.8437880438543425E-3</v>
      </c>
      <c r="AS3" s="59" t="s">
        <v>0</v>
      </c>
      <c r="AT3" s="60" t="s">
        <v>0</v>
      </c>
      <c r="AU3" s="3" t="s">
        <v>0</v>
      </c>
      <c r="AV3" s="18" t="s">
        <v>0</v>
      </c>
      <c r="AW3" s="64">
        <f>SUM(AQ3,AA3,AS3:AU3)</f>
        <v>25096</v>
      </c>
      <c r="AX3" s="65">
        <f>AW3/AW$15</f>
        <v>6.7195422756695614E-2</v>
      </c>
    </row>
    <row r="4" spans="1:50" x14ac:dyDescent="0.25">
      <c r="A4" s="17">
        <v>2</v>
      </c>
      <c r="B4" s="11" t="s">
        <v>3</v>
      </c>
      <c r="C4" s="37">
        <v>20914</v>
      </c>
      <c r="D4" s="41">
        <f t="shared" ref="D4:D12" si="0">C4/C$15</f>
        <v>0.32478818319771763</v>
      </c>
      <c r="E4" s="48">
        <v>4183</v>
      </c>
      <c r="F4" s="47">
        <f t="shared" ref="F4" si="1">E4/E$15</f>
        <v>0.168900984900787</v>
      </c>
      <c r="G4" s="44">
        <v>5063</v>
      </c>
      <c r="H4" s="32">
        <f t="shared" ref="H4" si="2">G4/G$15</f>
        <v>0.32855131680563848</v>
      </c>
      <c r="I4" s="48">
        <v>2532</v>
      </c>
      <c r="J4" s="47">
        <f t="shared" ref="J4" si="3">I4/I$15</f>
        <v>0.19330760631588031</v>
      </c>
      <c r="K4" s="44">
        <v>3522</v>
      </c>
      <c r="L4" s="32">
        <f t="shared" ref="L4" si="4">K4/K$15</f>
        <v>0.28568086504734691</v>
      </c>
      <c r="M4" s="48">
        <v>2532</v>
      </c>
      <c r="N4" s="47">
        <f t="shared" ref="N4" si="5">M4/M$15</f>
        <v>0.28396742247189422</v>
      </c>
      <c r="O4" s="44">
        <v>2312</v>
      </c>
      <c r="P4" s="32">
        <f t="shared" ref="P4" si="6">O4/O$15</f>
        <v>0.26588867684165729</v>
      </c>
      <c r="Q4" s="48">
        <v>881</v>
      </c>
      <c r="R4" s="47">
        <f t="shared" ref="R4" si="7">Q4/Q$15</f>
        <v>0.14040429527563456</v>
      </c>
      <c r="S4" s="44">
        <v>771</v>
      </c>
      <c r="T4" s="32">
        <f t="shared" ref="T4" si="8">S4/S$15</f>
        <v>0.13735248866305094</v>
      </c>
      <c r="U4" s="48">
        <v>550</v>
      </c>
      <c r="V4" s="47">
        <f t="shared" ref="V4" si="9">U4/U$15</f>
        <v>0.14277750778556877</v>
      </c>
      <c r="W4" s="44">
        <v>550</v>
      </c>
      <c r="X4" s="32">
        <f t="shared" ref="X4" si="10">W4/W$15</f>
        <v>0.27762723075112655</v>
      </c>
      <c r="Y4" s="48" t="s">
        <v>0</v>
      </c>
      <c r="Z4" s="50" t="s">
        <v>0</v>
      </c>
      <c r="AA4" s="21">
        <f t="shared" ref="AA4:AA12" si="11">SUM(C4,E4,G4,I4,K4,M4,O4,Q4,S4,U4,W4,Y4)</f>
        <v>43810</v>
      </c>
      <c r="AB4" s="72">
        <f t="shared" ref="AB4" si="12">AA4/AA$15</f>
        <v>0.26236825600620656</v>
      </c>
      <c r="AC4" s="68">
        <v>771</v>
      </c>
      <c r="AD4" s="47">
        <f t="shared" ref="AD4" si="13">AC4/AC$15</f>
        <v>6.894060381653481E-3</v>
      </c>
      <c r="AE4" s="44" t="s">
        <v>0</v>
      </c>
      <c r="AF4" s="3" t="s">
        <v>0</v>
      </c>
      <c r="AG4" s="48">
        <v>110</v>
      </c>
      <c r="AH4" s="47">
        <f t="shared" ref="AH4" si="14">AG4/AG$15</f>
        <v>6.0565034137466979E-3</v>
      </c>
      <c r="AI4" s="44">
        <v>110</v>
      </c>
      <c r="AJ4" s="32">
        <f t="shared" ref="AJ4" si="15">AI4/AI$15</f>
        <v>8.6145141002513578E-3</v>
      </c>
      <c r="AK4" s="48" t="s">
        <v>0</v>
      </c>
      <c r="AL4" s="50" t="s">
        <v>0</v>
      </c>
      <c r="AM4" s="44" t="s">
        <v>0</v>
      </c>
      <c r="AN4" s="3" t="s">
        <v>0</v>
      </c>
      <c r="AO4" s="48">
        <v>220</v>
      </c>
      <c r="AP4" s="47">
        <f t="shared" ref="AP4" si="16">AO4/AO$15</f>
        <v>6.4495821716911164E-2</v>
      </c>
      <c r="AQ4" s="21">
        <f t="shared" ref="AQ4:AQ12" si="17">SUM(AC4,AE4,AG4,AI4,AK4,AM4,AO4)</f>
        <v>1211</v>
      </c>
      <c r="AR4" s="35">
        <f>AQ4/AQ$15</f>
        <v>6.7661433972957844E-3</v>
      </c>
      <c r="AS4" s="59" t="s">
        <v>0</v>
      </c>
      <c r="AT4" s="60" t="s">
        <v>0</v>
      </c>
      <c r="AU4" s="3" t="s">
        <v>0</v>
      </c>
      <c r="AV4" s="18" t="s">
        <v>0</v>
      </c>
      <c r="AW4" s="64">
        <f t="shared" ref="AW4:AW12" si="18">SUM(AQ4,AA4,AS4:AU4)</f>
        <v>45021</v>
      </c>
      <c r="AX4" s="65">
        <f t="shared" ref="AX4:AX14" si="19">AW4/AW$15</f>
        <v>0.1205453111224575</v>
      </c>
    </row>
    <row r="5" spans="1:50" x14ac:dyDescent="0.25">
      <c r="A5" s="17">
        <v>3</v>
      </c>
      <c r="B5" s="11" t="s">
        <v>4</v>
      </c>
      <c r="C5" s="37">
        <v>26638</v>
      </c>
      <c r="D5" s="41">
        <f t="shared" si="0"/>
        <v>0.41368019623318364</v>
      </c>
      <c r="E5" s="48">
        <v>11117</v>
      </c>
      <c r="F5" s="47">
        <f t="shared" ref="F5" si="20">E5/E$15</f>
        <v>0.44888172343821398</v>
      </c>
      <c r="G5" s="44">
        <v>4953</v>
      </c>
      <c r="H5" s="32">
        <f t="shared" ref="H5" si="21">G5/G$15</f>
        <v>0.32141312900223729</v>
      </c>
      <c r="I5" s="48">
        <v>8145</v>
      </c>
      <c r="J5" s="47">
        <f t="shared" ref="J5" si="22">I5/I$15</f>
        <v>0.62183667197584724</v>
      </c>
      <c r="K5" s="44">
        <v>4183</v>
      </c>
      <c r="L5" s="32">
        <f t="shared" ref="L5" si="23">K5/K$15</f>
        <v>0.33929672302471664</v>
      </c>
      <c r="M5" s="48">
        <v>4513</v>
      </c>
      <c r="N5" s="47">
        <f t="shared" ref="N5" si="24">M5/M$15</f>
        <v>0.50613940664125534</v>
      </c>
      <c r="O5" s="44">
        <v>1761</v>
      </c>
      <c r="P5" s="32">
        <f t="shared" ref="P5" si="25">O5/O$15</f>
        <v>0.20252160896114119</v>
      </c>
      <c r="Q5" s="48">
        <v>881</v>
      </c>
      <c r="R5" s="47">
        <f t="shared" ref="R5" si="26">Q5/Q$15</f>
        <v>0.14040429527563456</v>
      </c>
      <c r="S5" s="44">
        <v>3632</v>
      </c>
      <c r="T5" s="32">
        <f t="shared" ref="T5" si="27">S5/S$15</f>
        <v>0.64703532921426854</v>
      </c>
      <c r="U5" s="48">
        <v>2642</v>
      </c>
      <c r="V5" s="47">
        <f t="shared" ref="V5" si="28">U5/U$15</f>
        <v>0.68585122830813217</v>
      </c>
      <c r="W5" s="44">
        <v>440</v>
      </c>
      <c r="X5" s="32">
        <f t="shared" ref="X5" si="29">W5/W$15</f>
        <v>0.22210178460090127</v>
      </c>
      <c r="Y5" s="48">
        <v>440</v>
      </c>
      <c r="Z5" s="47">
        <f t="shared" ref="Z5" si="30">Y5/Y$15</f>
        <v>0.26660713966819638</v>
      </c>
      <c r="AA5" s="21">
        <f>SUM(C5,E5,G5,I5,K5,M5,O5,Q5,S5,U5,W5,Y5)</f>
        <v>69345</v>
      </c>
      <c r="AB5" s="72">
        <f t="shared" ref="AB5" si="31">AA5/AA$15</f>
        <v>0.41529163918626788</v>
      </c>
      <c r="AC5" s="68">
        <v>2532</v>
      </c>
      <c r="AD5" s="47">
        <f t="shared" ref="AD5" si="32">AC5/AC$15</f>
        <v>2.2640416195002091E-2</v>
      </c>
      <c r="AE5" s="44" t="s">
        <v>0</v>
      </c>
      <c r="AF5" s="3" t="s">
        <v>0</v>
      </c>
      <c r="AG5" s="48">
        <v>330</v>
      </c>
      <c r="AH5" s="47">
        <f t="shared" ref="AH5" si="33">AG5/AG$15</f>
        <v>1.8169510241240094E-2</v>
      </c>
      <c r="AI5" s="44">
        <v>110</v>
      </c>
      <c r="AJ5" s="32">
        <f t="shared" ref="AJ5" si="34">AI5/AI$15</f>
        <v>8.6145141002513578E-3</v>
      </c>
      <c r="AK5" s="48">
        <v>110</v>
      </c>
      <c r="AL5" s="47">
        <f t="shared" ref="AL5" si="35">AK5/AK$15</f>
        <v>1.122792691640298E-2</v>
      </c>
      <c r="AM5" s="44" t="s">
        <v>0</v>
      </c>
      <c r="AN5" s="3" t="s">
        <v>0</v>
      </c>
      <c r="AO5" s="48">
        <v>110</v>
      </c>
      <c r="AP5" s="47">
        <f t="shared" ref="AP5" si="36">AO5/AO$15</f>
        <v>3.2247910858455582E-2</v>
      </c>
      <c r="AQ5" s="21">
        <f t="shared" si="17"/>
        <v>3192</v>
      </c>
      <c r="AR5" s="35">
        <f t="shared" ref="AR5" si="37">AQ5/AQ$15</f>
        <v>1.783445889691837E-2</v>
      </c>
      <c r="AS5" s="59" t="s">
        <v>0</v>
      </c>
      <c r="AT5" s="60" t="s">
        <v>0</v>
      </c>
      <c r="AU5" s="3" t="s">
        <v>0</v>
      </c>
      <c r="AV5" s="18" t="s">
        <v>0</v>
      </c>
      <c r="AW5" s="64">
        <f t="shared" ref="AW5" si="38">SUM(AQ5,AA5,AS5:AU5)</f>
        <v>72537</v>
      </c>
      <c r="AX5" s="65">
        <f t="shared" si="19"/>
        <v>0.1942203690031252</v>
      </c>
    </row>
    <row r="6" spans="1:50" x14ac:dyDescent="0.25">
      <c r="A6" s="17">
        <v>4</v>
      </c>
      <c r="B6" s="11" t="s">
        <v>5</v>
      </c>
      <c r="C6" s="37">
        <v>6714</v>
      </c>
      <c r="D6" s="41">
        <f t="shared" si="0"/>
        <v>0.10426641780575099</v>
      </c>
      <c r="E6" s="48">
        <v>2752</v>
      </c>
      <c r="F6" s="47">
        <f t="shared" ref="F6" si="39">E6/E$15</f>
        <v>0.11112013159143337</v>
      </c>
      <c r="G6" s="44">
        <v>2862</v>
      </c>
      <c r="H6" s="32">
        <f t="shared" ref="H6" si="40">G6/G$15</f>
        <v>0.1857226681212201</v>
      </c>
      <c r="I6" s="48" t="s">
        <v>0</v>
      </c>
      <c r="J6" s="50" t="s">
        <v>0</v>
      </c>
      <c r="K6" s="44" t="s">
        <v>0</v>
      </c>
      <c r="L6" s="3" t="s">
        <v>0</v>
      </c>
      <c r="M6" s="48" t="s">
        <v>0</v>
      </c>
      <c r="N6" s="50" t="s">
        <v>0</v>
      </c>
      <c r="O6" s="44">
        <v>1981</v>
      </c>
      <c r="P6" s="32">
        <f t="shared" ref="P6" si="41">O6/O$15</f>
        <v>0.22782243461216395</v>
      </c>
      <c r="Q6" s="48" t="s">
        <v>0</v>
      </c>
      <c r="R6" s="50" t="s">
        <v>0</v>
      </c>
      <c r="S6" s="44">
        <v>220</v>
      </c>
      <c r="T6" s="32">
        <f t="shared" ref="T6" si="42">S6/S$15</f>
        <v>3.9192668619807018E-2</v>
      </c>
      <c r="U6" s="48" t="s">
        <v>0</v>
      </c>
      <c r="V6" s="50" t="s">
        <v>0</v>
      </c>
      <c r="W6" s="44" t="s">
        <v>0</v>
      </c>
      <c r="X6" s="3" t="s">
        <v>0</v>
      </c>
      <c r="Y6" s="48" t="s">
        <v>0</v>
      </c>
      <c r="Z6" s="50" t="s">
        <v>0</v>
      </c>
      <c r="AA6" s="21">
        <f t="shared" si="11"/>
        <v>14529</v>
      </c>
      <c r="AB6" s="72">
        <f t="shared" ref="AB6" si="43">AA6/AA$15</f>
        <v>8.7010919687609573E-2</v>
      </c>
      <c r="AC6" s="68">
        <v>10787</v>
      </c>
      <c r="AD6" s="47">
        <f t="shared" ref="AD6" si="44">AC6/AC$15</f>
        <v>9.6454253355247849E-2</v>
      </c>
      <c r="AE6" s="44">
        <v>1541</v>
      </c>
      <c r="AF6" s="32">
        <f t="shared" ref="AF6" si="45">AE6/AE$15</f>
        <v>8.1394676552936709E-2</v>
      </c>
      <c r="AG6" s="48">
        <v>1871</v>
      </c>
      <c r="AH6" s="47">
        <f t="shared" ref="AH6" si="46">AG6/AG$15</f>
        <v>0.10301561715563701</v>
      </c>
      <c r="AI6" s="44">
        <v>550</v>
      </c>
      <c r="AJ6" s="32">
        <f t="shared" ref="AJ6" si="47">AI6/AI$15</f>
        <v>4.3072570501256791E-2</v>
      </c>
      <c r="AK6" s="48">
        <v>330</v>
      </c>
      <c r="AL6" s="47">
        <f t="shared" ref="AL6" si="48">AK6/AK$15</f>
        <v>3.3683780749208941E-2</v>
      </c>
      <c r="AM6" s="44">
        <v>110</v>
      </c>
      <c r="AN6" s="32">
        <f t="shared" ref="AN6" si="49">AM6/AM$15</f>
        <v>2.7013752455795677E-2</v>
      </c>
      <c r="AO6" s="48" t="s">
        <v>0</v>
      </c>
      <c r="AP6" s="57" t="s">
        <v>0</v>
      </c>
      <c r="AQ6" s="21">
        <f t="shared" si="17"/>
        <v>15189</v>
      </c>
      <c r="AR6" s="35">
        <f t="shared" ref="AR6" si="50">AQ6/AQ$15</f>
        <v>8.4864535145768513E-2</v>
      </c>
      <c r="AS6" s="59" t="s">
        <v>0</v>
      </c>
      <c r="AT6" s="60" t="s">
        <v>0</v>
      </c>
      <c r="AU6" s="3" t="s">
        <v>0</v>
      </c>
      <c r="AV6" s="18" t="s">
        <v>0</v>
      </c>
      <c r="AW6" s="64">
        <f t="shared" si="18"/>
        <v>29718</v>
      </c>
      <c r="AX6" s="65">
        <f t="shared" si="19"/>
        <v>7.9570990336447253E-2</v>
      </c>
    </row>
    <row r="7" spans="1:50" x14ac:dyDescent="0.25">
      <c r="A7" s="17">
        <v>5</v>
      </c>
      <c r="B7" s="11" t="s">
        <v>6</v>
      </c>
      <c r="C7" s="38" t="s">
        <v>0</v>
      </c>
      <c r="D7" s="20" t="s">
        <v>0</v>
      </c>
      <c r="E7" s="49" t="s">
        <v>0</v>
      </c>
      <c r="F7" s="50" t="s">
        <v>0</v>
      </c>
      <c r="G7" s="38">
        <v>110</v>
      </c>
      <c r="H7" s="32">
        <f t="shared" ref="H7" si="51">G7/G$15</f>
        <v>7.1381878034011918E-3</v>
      </c>
      <c r="I7" s="49" t="s">
        <v>0</v>
      </c>
      <c r="J7" s="50" t="s">
        <v>0</v>
      </c>
      <c r="K7" s="38" t="s">
        <v>0</v>
      </c>
      <c r="L7" s="3" t="s">
        <v>0</v>
      </c>
      <c r="M7" s="49" t="s">
        <v>0</v>
      </c>
      <c r="N7" s="50" t="s">
        <v>0</v>
      </c>
      <c r="O7" s="38" t="s">
        <v>0</v>
      </c>
      <c r="P7" s="3" t="s">
        <v>0</v>
      </c>
      <c r="Q7" s="49" t="s">
        <v>0</v>
      </c>
      <c r="R7" s="50" t="s">
        <v>0</v>
      </c>
      <c r="S7" s="38" t="s">
        <v>0</v>
      </c>
      <c r="T7" s="3" t="s">
        <v>0</v>
      </c>
      <c r="U7" s="49" t="s">
        <v>0</v>
      </c>
      <c r="V7" s="50" t="s">
        <v>0</v>
      </c>
      <c r="W7" s="38">
        <v>110</v>
      </c>
      <c r="X7" s="32">
        <f t="shared" ref="X7" si="52">W7/W$15</f>
        <v>5.5525446150225317E-2</v>
      </c>
      <c r="Y7" s="49" t="s">
        <v>0</v>
      </c>
      <c r="Z7" s="50" t="s">
        <v>0</v>
      </c>
      <c r="AA7" s="21">
        <f t="shared" si="11"/>
        <v>220</v>
      </c>
      <c r="AB7" s="72">
        <f t="shared" ref="AB7" si="53">AA7/AA$15</f>
        <v>1.3175306167853332E-3</v>
      </c>
      <c r="AC7" s="69">
        <v>16071</v>
      </c>
      <c r="AD7" s="47">
        <f t="shared" ref="AD7" si="54">AC7/AC$15</f>
        <v>0.14370226250785095</v>
      </c>
      <c r="AE7" s="38">
        <v>4183</v>
      </c>
      <c r="AF7" s="32">
        <f t="shared" ref="AF7" si="55">AE7/AE$15</f>
        <v>0.22094349904019095</v>
      </c>
      <c r="AG7" s="49">
        <v>2091</v>
      </c>
      <c r="AH7" s="47">
        <f t="shared" ref="AH7" si="56">AG7/AG$15</f>
        <v>0.11512862398313041</v>
      </c>
      <c r="AI7" s="38">
        <v>2532</v>
      </c>
      <c r="AJ7" s="32">
        <f t="shared" ref="AJ7" si="57">AI7/AI$15</f>
        <v>0.19829045183487673</v>
      </c>
      <c r="AK7" s="49">
        <v>2312</v>
      </c>
      <c r="AL7" s="47">
        <f t="shared" ref="AL7" si="58">AK7/AK$15</f>
        <v>0.23599060937021538</v>
      </c>
      <c r="AM7" s="38">
        <v>1541</v>
      </c>
      <c r="AN7" s="32">
        <f t="shared" ref="AN7" si="59">AM7/AM$15</f>
        <v>0.37843811394891946</v>
      </c>
      <c r="AO7" s="49">
        <v>660</v>
      </c>
      <c r="AP7" s="47">
        <f t="shared" ref="AP7" si="60">AO7/AO$15</f>
        <v>0.19348746515073348</v>
      </c>
      <c r="AQ7" s="21">
        <f t="shared" si="17"/>
        <v>29390</v>
      </c>
      <c r="AR7" s="35">
        <f t="shared" ref="AR7" si="61">AQ7/AQ$15</f>
        <v>0.16420888063296707</v>
      </c>
      <c r="AS7" s="59" t="s">
        <v>0</v>
      </c>
      <c r="AT7" s="60" t="s">
        <v>0</v>
      </c>
      <c r="AU7" s="3" t="s">
        <v>0</v>
      </c>
      <c r="AV7" s="18" t="s">
        <v>0</v>
      </c>
      <c r="AW7" s="64">
        <f t="shared" si="18"/>
        <v>29610</v>
      </c>
      <c r="AX7" s="65">
        <f t="shared" si="19"/>
        <v>7.9281816537526195E-2</v>
      </c>
    </row>
    <row r="8" spans="1:50" x14ac:dyDescent="0.25">
      <c r="A8" s="17">
        <v>6</v>
      </c>
      <c r="B8" s="11" t="s">
        <v>7</v>
      </c>
      <c r="C8" s="38" t="s">
        <v>0</v>
      </c>
      <c r="D8" s="20" t="s">
        <v>0</v>
      </c>
      <c r="E8" s="49">
        <v>440</v>
      </c>
      <c r="F8" s="47">
        <f t="shared" ref="F8" si="62">E8/E$15</f>
        <v>1.7766300109095454E-2</v>
      </c>
      <c r="G8" s="38" t="s">
        <v>0</v>
      </c>
      <c r="H8" s="3" t="s">
        <v>0</v>
      </c>
      <c r="I8" s="49" t="s">
        <v>0</v>
      </c>
      <c r="J8" s="50" t="s">
        <v>0</v>
      </c>
      <c r="K8" s="38" t="s">
        <v>0</v>
      </c>
      <c r="L8" s="3" t="s">
        <v>0</v>
      </c>
      <c r="M8" s="49" t="s">
        <v>0</v>
      </c>
      <c r="N8" s="50" t="s">
        <v>0</v>
      </c>
      <c r="O8" s="38" t="s">
        <v>0</v>
      </c>
      <c r="P8" s="3" t="s">
        <v>0</v>
      </c>
      <c r="Q8" s="49" t="s">
        <v>0</v>
      </c>
      <c r="R8" s="50" t="s">
        <v>0</v>
      </c>
      <c r="S8" s="38" t="s">
        <v>0</v>
      </c>
      <c r="T8" s="3" t="s">
        <v>0</v>
      </c>
      <c r="U8" s="49" t="s">
        <v>0</v>
      </c>
      <c r="V8" s="50" t="s">
        <v>0</v>
      </c>
      <c r="W8" s="38" t="s">
        <v>0</v>
      </c>
      <c r="X8" s="3" t="s">
        <v>0</v>
      </c>
      <c r="Y8" s="49" t="s">
        <v>0</v>
      </c>
      <c r="Z8" s="50" t="s">
        <v>0</v>
      </c>
      <c r="AA8" s="21">
        <f t="shared" si="11"/>
        <v>440</v>
      </c>
      <c r="AB8" s="72">
        <f t="shared" ref="AB8" si="63">AA8/AA$15</f>
        <v>2.6350612335706665E-3</v>
      </c>
      <c r="AC8" s="69">
        <v>40727</v>
      </c>
      <c r="AD8" s="47">
        <f t="shared" ref="AD8" si="64">AC8/AC$15</f>
        <v>0.36416912731984608</v>
      </c>
      <c r="AE8" s="38">
        <v>5724</v>
      </c>
      <c r="AF8" s="32">
        <f t="shared" ref="AF8" si="65">AE8/AE$15</f>
        <v>0.30233817559312764</v>
      </c>
      <c r="AG8" s="49">
        <v>3853</v>
      </c>
      <c r="AH8" s="47">
        <f t="shared" ref="AH8" si="66">AG8/AG$15</f>
        <v>0.21214279684696388</v>
      </c>
      <c r="AI8" s="38">
        <v>3963</v>
      </c>
      <c r="AJ8" s="32">
        <f t="shared" ref="AJ8" si="67">AI8/AI$15</f>
        <v>0.31035744890269212</v>
      </c>
      <c r="AK8" s="49">
        <v>3743</v>
      </c>
      <c r="AL8" s="47">
        <f t="shared" ref="AL8" si="68">AK8/AK$15</f>
        <v>0.38205573134633053</v>
      </c>
      <c r="AM8" s="38">
        <v>1321</v>
      </c>
      <c r="AN8" s="32">
        <f t="shared" ref="AN8" si="69">AM8/AM$15</f>
        <v>0.3244106090373281</v>
      </c>
      <c r="AO8" s="49">
        <v>550</v>
      </c>
      <c r="AP8" s="47">
        <f t="shared" ref="AP8" si="70">AO8/AO$15</f>
        <v>0.1612395542922779</v>
      </c>
      <c r="AQ8" s="21">
        <f t="shared" si="17"/>
        <v>59881</v>
      </c>
      <c r="AR8" s="35">
        <f t="shared" ref="AR8" si="71">AQ8/AQ$15</f>
        <v>0.33456930864861179</v>
      </c>
      <c r="AS8" s="59" t="s">
        <v>0</v>
      </c>
      <c r="AT8" s="60" t="s">
        <v>0</v>
      </c>
      <c r="AU8" s="3" t="s">
        <v>0</v>
      </c>
      <c r="AV8" s="18" t="s">
        <v>0</v>
      </c>
      <c r="AW8" s="64">
        <f t="shared" si="18"/>
        <v>60321</v>
      </c>
      <c r="AX8" s="65">
        <f t="shared" si="19"/>
        <v>0.16151159930294215</v>
      </c>
    </row>
    <row r="9" spans="1:50" x14ac:dyDescent="0.25">
      <c r="A9" s="17">
        <v>7</v>
      </c>
      <c r="B9" s="11" t="s">
        <v>8</v>
      </c>
      <c r="C9" s="38" t="s">
        <v>0</v>
      </c>
      <c r="D9" s="20" t="s">
        <v>0</v>
      </c>
      <c r="E9" s="49">
        <v>330</v>
      </c>
      <c r="F9" s="47">
        <f t="shared" ref="F9" si="72">E9/E$15</f>
        <v>1.3324725081821589E-2</v>
      </c>
      <c r="G9" s="38" t="s">
        <v>0</v>
      </c>
      <c r="H9" s="3" t="s">
        <v>0</v>
      </c>
      <c r="I9" s="49" t="s">
        <v>0</v>
      </c>
      <c r="J9" s="50" t="s">
        <v>0</v>
      </c>
      <c r="K9" s="38" t="s">
        <v>0</v>
      </c>
      <c r="L9" s="3" t="s">
        <v>0</v>
      </c>
      <c r="M9" s="49" t="s">
        <v>0</v>
      </c>
      <c r="N9" s="50" t="s">
        <v>0</v>
      </c>
      <c r="O9" s="38">
        <v>110</v>
      </c>
      <c r="P9" s="32">
        <f t="shared" ref="P9" si="73">O9/O$15</f>
        <v>1.2650412825511374E-2</v>
      </c>
      <c r="Q9" s="49" t="s">
        <v>0</v>
      </c>
      <c r="R9" s="50" t="s">
        <v>0</v>
      </c>
      <c r="S9" s="38" t="s">
        <v>0</v>
      </c>
      <c r="T9" s="3" t="s">
        <v>0</v>
      </c>
      <c r="U9" s="49" t="s">
        <v>0</v>
      </c>
      <c r="V9" s="50" t="s">
        <v>0</v>
      </c>
      <c r="W9" s="38" t="s">
        <v>0</v>
      </c>
      <c r="X9" s="3" t="s">
        <v>0</v>
      </c>
      <c r="Y9" s="49" t="s">
        <v>0</v>
      </c>
      <c r="Z9" s="50" t="s">
        <v>0</v>
      </c>
      <c r="AA9" s="21">
        <f t="shared" si="11"/>
        <v>440</v>
      </c>
      <c r="AB9" s="72">
        <f t="shared" ref="AB9" si="74">AA9/AA$15</f>
        <v>2.6350612335706665E-3</v>
      </c>
      <c r="AC9" s="69">
        <v>7155</v>
      </c>
      <c r="AD9" s="47">
        <f t="shared" ref="AD9" si="75">AC9/AC$15</f>
        <v>6.3977953347251176E-2</v>
      </c>
      <c r="AE9" s="38">
        <v>3522</v>
      </c>
      <c r="AF9" s="32">
        <f t="shared" ref="AF9" si="76">AE9/AE$15</f>
        <v>0.18602988372449258</v>
      </c>
      <c r="AG9" s="49">
        <v>3743</v>
      </c>
      <c r="AH9" s="47">
        <f t="shared" ref="AH9" si="77">AG9/AG$15</f>
        <v>0.20608629343321716</v>
      </c>
      <c r="AI9" s="38">
        <v>2642</v>
      </c>
      <c r="AJ9" s="32">
        <f t="shared" ref="AJ9" si="78">AI9/AI$15</f>
        <v>0.20690496593512808</v>
      </c>
      <c r="AK9" s="49">
        <v>1871</v>
      </c>
      <c r="AL9" s="47">
        <f t="shared" ref="AL9" si="79">AK9/AK$15</f>
        <v>0.19097682964172705</v>
      </c>
      <c r="AM9" s="38">
        <v>440</v>
      </c>
      <c r="AN9" s="32">
        <f t="shared" ref="AN9" si="80">AM9/AM$15</f>
        <v>0.10805500982318271</v>
      </c>
      <c r="AO9" s="49">
        <v>1101</v>
      </c>
      <c r="AP9" s="47">
        <f t="shared" ref="AP9" si="81">AO9/AO$15</f>
        <v>0.32277227141054177</v>
      </c>
      <c r="AQ9" s="21">
        <f t="shared" si="17"/>
        <v>20474</v>
      </c>
      <c r="AR9" s="35">
        <f t="shared" ref="AR9" si="82">AQ9/AQ$15</f>
        <v>0.11439308002992064</v>
      </c>
      <c r="AS9" s="59" t="s">
        <v>0</v>
      </c>
      <c r="AT9" s="60" t="s">
        <v>0</v>
      </c>
      <c r="AU9" s="3" t="s">
        <v>0</v>
      </c>
      <c r="AV9" s="18" t="s">
        <v>0</v>
      </c>
      <c r="AW9" s="64">
        <f t="shared" si="18"/>
        <v>20914</v>
      </c>
      <c r="AX9" s="65">
        <f t="shared" si="19"/>
        <v>5.5997970654029811E-2</v>
      </c>
    </row>
    <row r="10" spans="1:50" x14ac:dyDescent="0.25">
      <c r="A10" s="17">
        <v>8</v>
      </c>
      <c r="B10" s="11" t="s">
        <v>9</v>
      </c>
      <c r="C10" s="37">
        <v>1981</v>
      </c>
      <c r="D10" s="41">
        <f t="shared" si="0"/>
        <v>3.0764339242358163E-2</v>
      </c>
      <c r="E10" s="48">
        <v>771</v>
      </c>
      <c r="F10" s="47">
        <f t="shared" ref="F10" si="83">E10/E$15</f>
        <v>3.1131403145710439E-2</v>
      </c>
      <c r="G10" s="44">
        <v>771</v>
      </c>
      <c r="H10" s="32">
        <f t="shared" ref="H10" si="84">G10/G$15</f>
        <v>5.0032207240202894E-2</v>
      </c>
      <c r="I10" s="48">
        <v>110</v>
      </c>
      <c r="J10" s="47">
        <f t="shared" ref="J10" si="85">I10/I$15</f>
        <v>8.3980397688573592E-3</v>
      </c>
      <c r="K10" s="44" t="s">
        <v>0</v>
      </c>
      <c r="L10" s="3" t="s">
        <v>0</v>
      </c>
      <c r="M10" s="48" t="s">
        <v>0</v>
      </c>
      <c r="N10" s="50" t="s">
        <v>0</v>
      </c>
      <c r="O10" s="44">
        <v>660</v>
      </c>
      <c r="P10" s="32">
        <f t="shared" ref="P10" si="86">O10/O$15</f>
        <v>7.5902476953068246E-2</v>
      </c>
      <c r="Q10" s="48" t="s">
        <v>0</v>
      </c>
      <c r="R10" s="50" t="s">
        <v>0</v>
      </c>
      <c r="S10" s="44">
        <v>110</v>
      </c>
      <c r="T10" s="32">
        <f t="shared" ref="T10" si="87">S10/S$15</f>
        <v>1.9596334309903509E-2</v>
      </c>
      <c r="U10" s="48" t="s">
        <v>0</v>
      </c>
      <c r="V10" s="50" t="s">
        <v>0</v>
      </c>
      <c r="W10" s="44" t="s">
        <v>0</v>
      </c>
      <c r="X10" s="3" t="s">
        <v>0</v>
      </c>
      <c r="Y10" s="48" t="s">
        <v>0</v>
      </c>
      <c r="Z10" s="50" t="s">
        <v>0</v>
      </c>
      <c r="AA10" s="21">
        <f t="shared" si="11"/>
        <v>4403</v>
      </c>
      <c r="AB10" s="72">
        <f t="shared" ref="AB10" si="88">AA10/AA$15</f>
        <v>2.6368578662299191E-2</v>
      </c>
      <c r="AC10" s="68">
        <v>31591</v>
      </c>
      <c r="AD10" s="47">
        <f t="shared" ref="AD10" si="89">AC10/AC$15</f>
        <v>0.28247764139664733</v>
      </c>
      <c r="AE10" s="44">
        <v>3302</v>
      </c>
      <c r="AF10" s="32">
        <f t="shared" ref="AF10" si="90">AE10/AE$15</f>
        <v>0.17440961841518302</v>
      </c>
      <c r="AG10" s="48">
        <v>5724</v>
      </c>
      <c r="AH10" s="47">
        <f t="shared" ref="AH10" si="91">AG10/AG$15</f>
        <v>0.31515841400260086</v>
      </c>
      <c r="AI10" s="44">
        <v>2532</v>
      </c>
      <c r="AJ10" s="32">
        <f t="shared" ref="AJ10" si="92">AI10/AI$15</f>
        <v>0.19829045183487673</v>
      </c>
      <c r="AK10" s="48">
        <v>1431</v>
      </c>
      <c r="AL10" s="47">
        <f t="shared" ref="AL10" si="93">AK10/AK$15</f>
        <v>0.14606512197611513</v>
      </c>
      <c r="AM10" s="44">
        <v>660</v>
      </c>
      <c r="AN10" s="32">
        <f t="shared" ref="AN10" si="94">AM10/AM$15</f>
        <v>0.16208251473477406</v>
      </c>
      <c r="AO10" s="48">
        <v>550</v>
      </c>
      <c r="AP10" s="47">
        <f t="shared" ref="AP10" si="95">AO10/AO$15</f>
        <v>0.1612395542922779</v>
      </c>
      <c r="AQ10" s="21">
        <f t="shared" si="17"/>
        <v>45790</v>
      </c>
      <c r="AR10" s="35">
        <f t="shared" ref="AR10" si="96">AQ10/AQ$15</f>
        <v>0.25583955917603135</v>
      </c>
      <c r="AS10" s="59" t="s">
        <v>0</v>
      </c>
      <c r="AT10" s="60" t="s">
        <v>0</v>
      </c>
      <c r="AU10" s="3" t="s">
        <v>0</v>
      </c>
      <c r="AV10" s="18" t="s">
        <v>0</v>
      </c>
      <c r="AW10" s="64">
        <f t="shared" si="18"/>
        <v>50193</v>
      </c>
      <c r="AX10" s="65">
        <f t="shared" si="19"/>
        <v>0.13439352304856644</v>
      </c>
    </row>
    <row r="11" spans="1:50" x14ac:dyDescent="0.25">
      <c r="A11" s="17">
        <v>9</v>
      </c>
      <c r="B11" s="11" t="s">
        <v>10</v>
      </c>
      <c r="C11" s="37">
        <v>440.29472443265502</v>
      </c>
      <c r="D11" s="41">
        <f t="shared" si="0"/>
        <v>6.8376457693421523E-3</v>
      </c>
      <c r="E11" s="48">
        <v>2091.39994105511</v>
      </c>
      <c r="F11" s="47">
        <f t="shared" ref="F11" si="97">E11/E$15</f>
        <v>8.4446452274840059E-2</v>
      </c>
      <c r="G11" s="44" t="s">
        <v>0</v>
      </c>
      <c r="H11" s="3" t="s">
        <v>0</v>
      </c>
      <c r="I11" s="48">
        <v>220.14736221632799</v>
      </c>
      <c r="J11" s="47">
        <f t="shared" ref="J11" si="98">I11/I$15</f>
        <v>1.6807330026379713E-2</v>
      </c>
      <c r="K11" s="44">
        <v>220.14736221632799</v>
      </c>
      <c r="L11" s="32">
        <f t="shared" ref="L11" si="99">K11/K$15</f>
        <v>1.7856867937493522E-2</v>
      </c>
      <c r="M11" s="48">
        <v>440.29472443265502</v>
      </c>
      <c r="N11" s="47">
        <f t="shared" ref="N11" si="100">M11/M$15</f>
        <v>4.9379683264263029E-2</v>
      </c>
      <c r="O11" s="44">
        <v>220.14736221632799</v>
      </c>
      <c r="P11" s="32">
        <f t="shared" ref="P11" si="101">O11/O$15</f>
        <v>2.5317772858944855E-2</v>
      </c>
      <c r="Q11" s="48">
        <v>110.073681108164</v>
      </c>
      <c r="R11" s="47">
        <f t="shared" ref="R11" si="102">Q11/Q$15</f>
        <v>1.7542358256965603E-2</v>
      </c>
      <c r="S11" s="44" t="s">
        <v>0</v>
      </c>
      <c r="T11" s="2" t="s">
        <v>0</v>
      </c>
      <c r="U11" s="48" t="s">
        <v>0</v>
      </c>
      <c r="V11" s="50" t="s">
        <v>0</v>
      </c>
      <c r="W11" s="44">
        <v>110.073681108164</v>
      </c>
      <c r="X11" s="32">
        <f t="shared" ref="X11" si="103">W11/W$15</f>
        <v>5.5562638662985761E-2</v>
      </c>
      <c r="Y11" s="48">
        <v>330.22104332449197</v>
      </c>
      <c r="Z11" s="47">
        <f t="shared" ref="Z11" si="104">Y11/Y$15</f>
        <v>0.20008929049770538</v>
      </c>
      <c r="AA11" s="21">
        <f t="shared" si="11"/>
        <v>4182.7998821102237</v>
      </c>
      <c r="AB11" s="72">
        <f t="shared" ref="AB11" si="105">AA11/AA$15</f>
        <v>2.5049849584392284E-2</v>
      </c>
      <c r="AC11" s="68">
        <v>1320.8841732979699</v>
      </c>
      <c r="AD11" s="47">
        <f t="shared" ref="AD11" si="106">AC11/AC$15</f>
        <v>1.1810966599074766E-2</v>
      </c>
      <c r="AE11" s="44">
        <v>330.22104332449197</v>
      </c>
      <c r="AF11" s="32">
        <f t="shared" ref="AF11" si="107">AE11/AE$15</f>
        <v>1.7442073337034604E-2</v>
      </c>
      <c r="AG11" s="48">
        <v>330.22104332449197</v>
      </c>
      <c r="AH11" s="47">
        <f t="shared" ref="AH11" si="108">AG11/AG$15</f>
        <v>1.8181680692598016E-2</v>
      </c>
      <c r="AI11" s="44">
        <v>110.073681108164</v>
      </c>
      <c r="AJ11" s="32">
        <f t="shared" ref="AJ11" si="109">AI11/AI$15</f>
        <v>8.6202843452077293E-3</v>
      </c>
      <c r="AK11" s="48" t="s">
        <v>0</v>
      </c>
      <c r="AL11" s="50" t="s">
        <v>0</v>
      </c>
      <c r="AM11" s="44" t="s">
        <v>0</v>
      </c>
      <c r="AN11" s="3" t="s">
        <v>0</v>
      </c>
      <c r="AO11" s="48">
        <v>110.073681108164</v>
      </c>
      <c r="AP11" s="47">
        <f t="shared" ref="AP11" si="110">AO11/AO$15</f>
        <v>3.2269511420346716E-2</v>
      </c>
      <c r="AQ11" s="21">
        <f t="shared" si="17"/>
        <v>2201.4736221632816</v>
      </c>
      <c r="AR11" s="35">
        <f t="shared" ref="AR11" si="111">AQ11/AQ$15</f>
        <v>1.2300153767895065E-2</v>
      </c>
      <c r="AS11" s="59" t="s">
        <v>0</v>
      </c>
      <c r="AT11" s="60" t="s">
        <v>0</v>
      </c>
      <c r="AU11" s="3" t="s">
        <v>0</v>
      </c>
      <c r="AV11" s="18" t="s">
        <v>0</v>
      </c>
      <c r="AW11" s="64">
        <f t="shared" si="18"/>
        <v>6384.2735042735058</v>
      </c>
      <c r="AX11" s="65">
        <f t="shared" si="19"/>
        <v>1.709411687575824E-2</v>
      </c>
    </row>
    <row r="12" spans="1:50" ht="17.25" x14ac:dyDescent="0.25">
      <c r="A12" s="17">
        <v>10</v>
      </c>
      <c r="B12" s="11" t="s">
        <v>15</v>
      </c>
      <c r="C12" s="37">
        <v>660.44208664898304</v>
      </c>
      <c r="D12" s="41">
        <f t="shared" si="0"/>
        <v>1.0256468654013235E-2</v>
      </c>
      <c r="E12" s="48">
        <v>880.58944886531106</v>
      </c>
      <c r="F12" s="47">
        <f t="shared" ref="F12" si="112">E12/E$15</f>
        <v>3.5556400957827451E-2</v>
      </c>
      <c r="G12" s="44">
        <v>110.073681108164</v>
      </c>
      <c r="H12" s="32">
        <f t="shared" ref="H12" si="113">G12/G$15</f>
        <v>7.1429691632888034E-3</v>
      </c>
      <c r="I12" s="48">
        <v>220.14736221632799</v>
      </c>
      <c r="J12" s="47">
        <f t="shared" ref="J12" si="114">I12/I$15</f>
        <v>1.6807330026379713E-2</v>
      </c>
      <c r="K12" s="44">
        <v>440.29472443265502</v>
      </c>
      <c r="L12" s="32">
        <f t="shared" ref="L12" si="115">K12/K$15</f>
        <v>3.5713735874986968E-2</v>
      </c>
      <c r="M12" s="48">
        <v>330.22104332449197</v>
      </c>
      <c r="N12" s="47">
        <f t="shared" ref="N12" si="116">M12/M$15</f>
        <v>3.7034762448197346E-2</v>
      </c>
      <c r="O12" s="44">
        <v>330.22104332449197</v>
      </c>
      <c r="P12" s="32">
        <f t="shared" ref="P12" si="117">O12/O$15</f>
        <v>3.7976659288417279E-2</v>
      </c>
      <c r="Q12" s="48">
        <v>990.66312997347495</v>
      </c>
      <c r="R12" s="47">
        <f t="shared" ref="R12" si="118">Q12/Q$15</f>
        <v>0.15788122431269025</v>
      </c>
      <c r="S12" s="44">
        <v>440.29472443265502</v>
      </c>
      <c r="T12" s="32">
        <f t="shared" ref="T12" si="119">S12/S$15</f>
        <v>7.8437841953355888E-2</v>
      </c>
      <c r="U12" s="48">
        <v>220.14736221632799</v>
      </c>
      <c r="V12" s="47">
        <f t="shared" ref="V12" si="120">U12/U$15</f>
        <v>5.7149257677843998E-2</v>
      </c>
      <c r="W12" s="44" t="s">
        <v>0</v>
      </c>
      <c r="X12" s="3" t="s">
        <v>0</v>
      </c>
      <c r="Y12" s="48">
        <v>220.14736221632799</v>
      </c>
      <c r="Z12" s="47">
        <f t="shared" ref="Z12" si="121">Y12/Y$15</f>
        <v>0.13339286033180359</v>
      </c>
      <c r="AA12" s="21">
        <f t="shared" si="11"/>
        <v>4843.2419687592101</v>
      </c>
      <c r="AB12" s="72">
        <f t="shared" ref="AB12" si="122">AA12/AA$15</f>
        <v>2.9005088992454242E-2</v>
      </c>
      <c r="AC12" s="68">
        <v>770.51576775714705</v>
      </c>
      <c r="AD12" s="47">
        <f t="shared" ref="AD12" si="123">AC12/AC$15</f>
        <v>6.8897305161269287E-3</v>
      </c>
      <c r="AE12" s="44">
        <v>330.22104332449197</v>
      </c>
      <c r="AF12" s="32">
        <f t="shared" ref="AF12" si="124">AE12/AE$15</f>
        <v>1.7442073337034604E-2</v>
      </c>
      <c r="AG12" s="48">
        <v>110.073681108164</v>
      </c>
      <c r="AH12" s="47">
        <f t="shared" ref="AH12" si="125">AG12/AG$15</f>
        <v>6.0605602308660056E-3</v>
      </c>
      <c r="AI12" s="44">
        <v>110.073681108164</v>
      </c>
      <c r="AJ12" s="32">
        <f t="shared" ref="AJ12" si="126">AI12/AI$15</f>
        <v>8.6202843452077293E-3</v>
      </c>
      <c r="AK12" s="48" t="s">
        <v>0</v>
      </c>
      <c r="AL12" s="50" t="s">
        <v>0</v>
      </c>
      <c r="AM12" s="44" t="s">
        <v>0</v>
      </c>
      <c r="AN12" s="3" t="s">
        <v>0</v>
      </c>
      <c r="AO12" s="48" t="s">
        <v>0</v>
      </c>
      <c r="AP12" s="57" t="s">
        <v>0</v>
      </c>
      <c r="AQ12" s="21">
        <f t="shared" si="17"/>
        <v>1320.884173297967</v>
      </c>
      <c r="AR12" s="35">
        <f t="shared" ref="AR12" si="127">AQ12/AQ$15</f>
        <v>7.3800922607370279E-3</v>
      </c>
      <c r="AS12" s="59" t="s">
        <v>0</v>
      </c>
      <c r="AT12" s="60" t="s">
        <v>0</v>
      </c>
      <c r="AU12" s="3" t="s">
        <v>0</v>
      </c>
      <c r="AV12" s="18" t="s">
        <v>0</v>
      </c>
      <c r="AW12" s="64">
        <f t="shared" si="18"/>
        <v>6164.1261420571773</v>
      </c>
      <c r="AX12" s="65">
        <f t="shared" si="19"/>
        <v>1.6504664569697611E-2</v>
      </c>
    </row>
    <row r="13" spans="1:50" x14ac:dyDescent="0.25">
      <c r="A13" s="17">
        <v>11</v>
      </c>
      <c r="B13" s="11" t="s">
        <v>67</v>
      </c>
      <c r="C13" s="39" t="s">
        <v>0</v>
      </c>
      <c r="D13" s="42" t="s">
        <v>0</v>
      </c>
      <c r="E13" s="49" t="s">
        <v>0</v>
      </c>
      <c r="F13" s="51" t="s">
        <v>0</v>
      </c>
      <c r="G13" s="38" t="s">
        <v>0</v>
      </c>
      <c r="H13" s="33" t="s">
        <v>0</v>
      </c>
      <c r="I13" s="49" t="s">
        <v>0</v>
      </c>
      <c r="J13" s="51" t="s">
        <v>0</v>
      </c>
      <c r="K13" s="38" t="s">
        <v>0</v>
      </c>
      <c r="L13" s="33" t="s">
        <v>0</v>
      </c>
      <c r="M13" s="49" t="s">
        <v>0</v>
      </c>
      <c r="N13" s="51" t="s">
        <v>0</v>
      </c>
      <c r="O13" s="38" t="s">
        <v>0</v>
      </c>
      <c r="P13" s="33" t="s">
        <v>0</v>
      </c>
      <c r="Q13" s="49" t="s">
        <v>0</v>
      </c>
      <c r="R13" s="51" t="s">
        <v>0</v>
      </c>
      <c r="S13" s="38" t="s">
        <v>0</v>
      </c>
      <c r="T13" s="33" t="s">
        <v>0</v>
      </c>
      <c r="U13" s="49" t="s">
        <v>0</v>
      </c>
      <c r="V13" s="51" t="s">
        <v>0</v>
      </c>
      <c r="W13" s="38" t="s">
        <v>0</v>
      </c>
      <c r="X13" s="33" t="s">
        <v>0</v>
      </c>
      <c r="Y13" s="49" t="s">
        <v>0</v>
      </c>
      <c r="Z13" s="51" t="s">
        <v>0</v>
      </c>
      <c r="AA13" s="21" t="s">
        <v>0</v>
      </c>
      <c r="AB13" s="73" t="s">
        <v>0</v>
      </c>
      <c r="AC13" s="69" t="s">
        <v>0</v>
      </c>
      <c r="AD13" s="51" t="s">
        <v>0</v>
      </c>
      <c r="AE13" s="38" t="s">
        <v>0</v>
      </c>
      <c r="AF13" s="33" t="s">
        <v>0</v>
      </c>
      <c r="AG13" s="49" t="s">
        <v>0</v>
      </c>
      <c r="AH13" s="51" t="s">
        <v>0</v>
      </c>
      <c r="AI13" s="38" t="s">
        <v>0</v>
      </c>
      <c r="AJ13" s="33" t="s">
        <v>0</v>
      </c>
      <c r="AK13" s="49" t="s">
        <v>0</v>
      </c>
      <c r="AL13" s="51" t="s">
        <v>0</v>
      </c>
      <c r="AM13" s="38" t="s">
        <v>0</v>
      </c>
      <c r="AN13" s="33" t="s">
        <v>0</v>
      </c>
      <c r="AO13" s="49" t="s">
        <v>0</v>
      </c>
      <c r="AP13" s="51" t="s">
        <v>0</v>
      </c>
      <c r="AQ13" s="21" t="s">
        <v>0</v>
      </c>
      <c r="AR13" s="36" t="s">
        <v>0</v>
      </c>
      <c r="AS13" s="61">
        <v>5173.4630120837001</v>
      </c>
      <c r="AT13" s="47">
        <f t="shared" ref="AT13" si="128">AS13/AS$15</f>
        <v>1</v>
      </c>
      <c r="AU13" s="3" t="s">
        <v>0</v>
      </c>
      <c r="AV13" s="18" t="s">
        <v>0</v>
      </c>
      <c r="AW13" s="64">
        <f>SUM(AQ13,AA13,AS13:AU13)</f>
        <v>5174.4630120837001</v>
      </c>
      <c r="AX13" s="65">
        <f t="shared" si="19"/>
        <v>1.3854806727599969E-2</v>
      </c>
    </row>
    <row r="14" spans="1:50" s="1" customFormat="1" ht="15.75" thickBot="1" x14ac:dyDescent="0.3">
      <c r="A14" s="17">
        <v>12</v>
      </c>
      <c r="B14" s="12" t="s">
        <v>11</v>
      </c>
      <c r="C14" s="39" t="s">
        <v>0</v>
      </c>
      <c r="D14" s="42" t="s">
        <v>0</v>
      </c>
      <c r="E14" s="52" t="s">
        <v>0</v>
      </c>
      <c r="F14" s="51" t="s">
        <v>0</v>
      </c>
      <c r="G14" s="45" t="s">
        <v>0</v>
      </c>
      <c r="H14" s="33" t="s">
        <v>0</v>
      </c>
      <c r="I14" s="52" t="s">
        <v>0</v>
      </c>
      <c r="J14" s="51" t="s">
        <v>0</v>
      </c>
      <c r="K14" s="45" t="s">
        <v>0</v>
      </c>
      <c r="L14" s="33" t="s">
        <v>0</v>
      </c>
      <c r="M14" s="52" t="s">
        <v>0</v>
      </c>
      <c r="N14" s="51" t="s">
        <v>0</v>
      </c>
      <c r="O14" s="45" t="s">
        <v>0</v>
      </c>
      <c r="P14" s="33" t="s">
        <v>0</v>
      </c>
      <c r="Q14" s="52" t="s">
        <v>0</v>
      </c>
      <c r="R14" s="51" t="s">
        <v>0</v>
      </c>
      <c r="S14" s="45" t="s">
        <v>0</v>
      </c>
      <c r="T14" s="33" t="s">
        <v>0</v>
      </c>
      <c r="U14" s="52" t="s">
        <v>0</v>
      </c>
      <c r="V14" s="51" t="s">
        <v>0</v>
      </c>
      <c r="W14" s="45" t="s">
        <v>0</v>
      </c>
      <c r="X14" s="33" t="s">
        <v>0</v>
      </c>
      <c r="Y14" s="52" t="s">
        <v>0</v>
      </c>
      <c r="Z14" s="51" t="s">
        <v>0</v>
      </c>
      <c r="AA14" s="9" t="s">
        <v>0</v>
      </c>
      <c r="AB14" s="73" t="s">
        <v>0</v>
      </c>
      <c r="AC14" s="70" t="s">
        <v>0</v>
      </c>
      <c r="AD14" s="51" t="s">
        <v>0</v>
      </c>
      <c r="AE14" s="45" t="s">
        <v>0</v>
      </c>
      <c r="AF14" s="33" t="s">
        <v>0</v>
      </c>
      <c r="AG14" s="52" t="s">
        <v>0</v>
      </c>
      <c r="AH14" s="51" t="s">
        <v>0</v>
      </c>
      <c r="AI14" s="45" t="s">
        <v>0</v>
      </c>
      <c r="AJ14" s="33" t="s">
        <v>0</v>
      </c>
      <c r="AK14" s="52" t="s">
        <v>0</v>
      </c>
      <c r="AL14" s="51" t="s">
        <v>0</v>
      </c>
      <c r="AM14" s="45" t="s">
        <v>0</v>
      </c>
      <c r="AN14" s="33" t="s">
        <v>0</v>
      </c>
      <c r="AO14" s="52" t="s">
        <v>0</v>
      </c>
      <c r="AP14" s="51" t="s">
        <v>0</v>
      </c>
      <c r="AQ14" s="9" t="s">
        <v>0</v>
      </c>
      <c r="AR14" s="36" t="s">
        <v>0</v>
      </c>
      <c r="AS14" s="62" t="s">
        <v>0</v>
      </c>
      <c r="AT14" s="63" t="s">
        <v>0</v>
      </c>
      <c r="AU14" s="2">
        <v>22344.957264957298</v>
      </c>
      <c r="AV14" s="32">
        <f t="shared" ref="AV14" si="129">AU14/AU$15</f>
        <v>1</v>
      </c>
      <c r="AW14" s="62">
        <f>SUM(AQ14,AA14,AS14:AU14)</f>
        <v>22344.957264957298</v>
      </c>
      <c r="AX14" s="65">
        <f t="shared" si="19"/>
        <v>5.9829409065153917E-2</v>
      </c>
    </row>
    <row r="15" spans="1:50" ht="15.75" thickBot="1" x14ac:dyDescent="0.3">
      <c r="A15" s="17">
        <v>13</v>
      </c>
      <c r="B15" s="13" t="s">
        <v>12</v>
      </c>
      <c r="C15" s="40">
        <f>SUM(C3:C14)</f>
        <v>64392.736811081639</v>
      </c>
      <c r="D15" s="34">
        <f t="shared" ref="D15:AV15" si="130">SUM(D3:D14)</f>
        <v>1</v>
      </c>
      <c r="E15" s="53">
        <f t="shared" si="130"/>
        <v>24765.989389920422</v>
      </c>
      <c r="F15" s="54">
        <f t="shared" si="130"/>
        <v>0.99999999999999989</v>
      </c>
      <c r="G15" s="5">
        <f t="shared" si="130"/>
        <v>15410.073681108164</v>
      </c>
      <c r="H15" s="34">
        <f t="shared" si="130"/>
        <v>0.99999999999999989</v>
      </c>
      <c r="I15" s="55">
        <f t="shared" si="130"/>
        <v>13098.294724432657</v>
      </c>
      <c r="J15" s="54">
        <f t="shared" si="130"/>
        <v>0.99999999999999989</v>
      </c>
      <c r="K15" s="5">
        <f t="shared" si="130"/>
        <v>12328.442086648984</v>
      </c>
      <c r="L15" s="34">
        <f t="shared" si="130"/>
        <v>0.99999999999999989</v>
      </c>
      <c r="M15" s="55">
        <f t="shared" si="130"/>
        <v>8916.5157677571478</v>
      </c>
      <c r="N15" s="54">
        <f t="shared" si="130"/>
        <v>0.99999999999999989</v>
      </c>
      <c r="O15" s="5">
        <f t="shared" si="130"/>
        <v>8695.3684055408212</v>
      </c>
      <c r="P15" s="34">
        <f t="shared" si="130"/>
        <v>1</v>
      </c>
      <c r="Q15" s="55">
        <f t="shared" si="130"/>
        <v>6274.7368110816387</v>
      </c>
      <c r="R15" s="54">
        <f t="shared" si="130"/>
        <v>1</v>
      </c>
      <c r="S15" s="5">
        <f t="shared" si="130"/>
        <v>5613.2947244326551</v>
      </c>
      <c r="T15" s="34">
        <f t="shared" si="130"/>
        <v>0.99999999999999989</v>
      </c>
      <c r="U15" s="55">
        <f t="shared" si="130"/>
        <v>3852.147362216328</v>
      </c>
      <c r="V15" s="54">
        <f t="shared" si="130"/>
        <v>0.99999999999999989</v>
      </c>
      <c r="W15" s="5">
        <f t="shared" si="130"/>
        <v>1981.073681108164</v>
      </c>
      <c r="X15" s="34">
        <f t="shared" si="130"/>
        <v>0.99999999999999989</v>
      </c>
      <c r="Y15" s="55">
        <f t="shared" si="130"/>
        <v>1650.36840554082</v>
      </c>
      <c r="Z15" s="54">
        <f t="shared" si="130"/>
        <v>1</v>
      </c>
      <c r="AA15" s="6">
        <f>SUM(AA3:AA14)</f>
        <v>166979.04185086946</v>
      </c>
      <c r="AB15" s="74">
        <f t="shared" si="130"/>
        <v>0.99999999999999978</v>
      </c>
      <c r="AC15" s="71">
        <f t="shared" si="130"/>
        <v>111835.3999410551</v>
      </c>
      <c r="AD15" s="54">
        <f t="shared" si="130"/>
        <v>1.0000000000000002</v>
      </c>
      <c r="AE15" s="5">
        <f t="shared" si="130"/>
        <v>18932.442086648982</v>
      </c>
      <c r="AF15" s="34">
        <f t="shared" si="130"/>
        <v>1</v>
      </c>
      <c r="AG15" s="55">
        <f t="shared" si="130"/>
        <v>18162.294724432653</v>
      </c>
      <c r="AH15" s="54">
        <f t="shared" si="130"/>
        <v>1.0000000000000002</v>
      </c>
      <c r="AI15" s="5">
        <f t="shared" si="130"/>
        <v>12769.147362216328</v>
      </c>
      <c r="AJ15" s="34">
        <f t="shared" si="130"/>
        <v>0.99999999999999978</v>
      </c>
      <c r="AK15" s="55">
        <f t="shared" si="130"/>
        <v>9797</v>
      </c>
      <c r="AL15" s="54">
        <f t="shared" si="130"/>
        <v>0.99999999999999989</v>
      </c>
      <c r="AM15" s="5">
        <f t="shared" si="130"/>
        <v>4072</v>
      </c>
      <c r="AN15" s="34">
        <f t="shared" si="130"/>
        <v>1</v>
      </c>
      <c r="AO15" s="58">
        <f t="shared" si="130"/>
        <v>3411.0736811081638</v>
      </c>
      <c r="AP15" s="54">
        <f t="shared" si="130"/>
        <v>1</v>
      </c>
      <c r="AQ15" s="6">
        <f t="shared" si="130"/>
        <v>178979.35779546126</v>
      </c>
      <c r="AR15" s="34">
        <f>SUM(AR3:AR14)</f>
        <v>1</v>
      </c>
      <c r="AS15" s="56">
        <f t="shared" si="130"/>
        <v>5173.4630120837001</v>
      </c>
      <c r="AT15" s="54">
        <f t="shared" si="130"/>
        <v>1</v>
      </c>
      <c r="AU15" s="5">
        <f t="shared" si="130"/>
        <v>22344.957264957298</v>
      </c>
      <c r="AV15" s="34">
        <f t="shared" si="130"/>
        <v>1</v>
      </c>
      <c r="AW15" s="56">
        <f>SUM(AW3:AW14)</f>
        <v>373477.81992337172</v>
      </c>
      <c r="AX15" s="66">
        <f>SUM(AX3:AX14)</f>
        <v>0.99999999999999989</v>
      </c>
    </row>
    <row r="16" spans="1:50" ht="17.25" x14ac:dyDescent="0.25">
      <c r="A16" s="17">
        <v>14</v>
      </c>
      <c r="B16" s="10" t="s">
        <v>14</v>
      </c>
    </row>
    <row r="17" spans="1:46" x14ac:dyDescent="0.25">
      <c r="A17" s="17">
        <v>15</v>
      </c>
    </row>
    <row r="18" spans="1:46" x14ac:dyDescent="0.25">
      <c r="A18" s="17">
        <v>16</v>
      </c>
      <c r="B18" t="s">
        <v>16</v>
      </c>
      <c r="AT18" s="19"/>
    </row>
    <row r="19" spans="1:46" x14ac:dyDescent="0.25">
      <c r="A19" s="17">
        <v>17</v>
      </c>
      <c r="B19" t="s">
        <v>17</v>
      </c>
    </row>
    <row r="20" spans="1:46" x14ac:dyDescent="0.25">
      <c r="A20" s="17">
        <v>18</v>
      </c>
      <c r="B20" t="s">
        <v>18</v>
      </c>
    </row>
    <row r="21" spans="1:46" x14ac:dyDescent="0.25">
      <c r="A21" s="17">
        <v>19</v>
      </c>
      <c r="B21" t="s">
        <v>66</v>
      </c>
    </row>
  </sheetData>
  <autoFilter ref="A2:AX2"/>
  <mergeCells count="1">
    <mergeCell ref="B1:A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tabel_06_2A_opp_naar_kiemjaarkl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2018-09-04T09:28:14Z</dcterms:created>
  <dcterms:modified xsi:type="dcterms:W3CDTF">2018-09-07T09:38:42Z</dcterms:modified>
</cp:coreProperties>
</file>