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26820" windowHeight="10665"/>
  </bookViews>
  <sheets>
    <sheet name="tabel_04_3_opp_naar_beheersvorm" sheetId="1" r:id="rId1"/>
  </sheets>
  <definedNames>
    <definedName name="_xlnm._FilterDatabase" localSheetId="0" hidden="1">tabel_04_3_opp_naar_beheersvorm!$A$2:$AF$2</definedName>
  </definedNames>
  <calcPr calcId="162913" iterateDelta="1E-4"/>
</workbook>
</file>

<file path=xl/calcChain.xml><?xml version="1.0" encoding="utf-8"?>
<calcChain xmlns="http://schemas.openxmlformats.org/spreadsheetml/2006/main">
  <c r="C6" i="1" l="1"/>
  <c r="C10" i="1"/>
  <c r="D3" i="1" l="1"/>
  <c r="D4" i="1"/>
  <c r="D5" i="1"/>
  <c r="D8" i="1" l="1"/>
  <c r="D7" i="1"/>
  <c r="D9" i="1"/>
  <c r="D10" i="1" l="1"/>
  <c r="D6" i="1"/>
  <c r="AC10" i="1" l="1"/>
  <c r="AC6" i="1"/>
  <c r="AD9" i="1" l="1"/>
  <c r="AD3" i="1"/>
  <c r="AD8" i="1"/>
  <c r="AD4" i="1"/>
  <c r="AD10" i="1" l="1"/>
  <c r="AD6" i="1"/>
  <c r="E6" i="1" l="1"/>
  <c r="E10" i="1"/>
  <c r="F7" i="1" l="1"/>
  <c r="F9" i="1"/>
  <c r="F8" i="1"/>
  <c r="F5" i="1"/>
  <c r="F4" i="1"/>
  <c r="F3" i="1"/>
  <c r="F10" i="1" l="1"/>
  <c r="F6" i="1"/>
  <c r="Y10" i="1" l="1"/>
  <c r="Y6" i="1"/>
  <c r="Z4" i="1" l="1"/>
  <c r="Z3" i="1"/>
  <c r="Z8" i="1"/>
  <c r="Z7" i="1"/>
  <c r="Z5" i="1"/>
  <c r="Z9" i="1"/>
  <c r="Z10" i="1" l="1"/>
  <c r="Z6" i="1"/>
  <c r="W6" i="1" l="1"/>
  <c r="W10" i="1"/>
  <c r="X4" i="1" l="1"/>
  <c r="X8" i="1"/>
  <c r="X7" i="1"/>
  <c r="X9" i="1"/>
  <c r="X3" i="1"/>
  <c r="X10" i="1" l="1"/>
  <c r="X6" i="1"/>
  <c r="Q6" i="1" l="1"/>
  <c r="Q10" i="1"/>
  <c r="R4" i="1" l="1"/>
  <c r="R3" i="1"/>
  <c r="R9" i="1"/>
  <c r="R8" i="1"/>
  <c r="R7" i="1"/>
  <c r="AA6" i="1"/>
  <c r="AA10" i="1"/>
  <c r="AB9" i="1" l="1"/>
  <c r="AB4" i="1"/>
  <c r="AB8" i="1"/>
  <c r="AB7" i="1"/>
  <c r="AB3" i="1"/>
  <c r="R10" i="1"/>
  <c r="R6" i="1"/>
  <c r="K6" i="1"/>
  <c r="K10" i="1"/>
  <c r="L7" i="1" l="1"/>
  <c r="L5" i="1"/>
  <c r="L4" i="1"/>
  <c r="L3" i="1"/>
  <c r="L9" i="1"/>
  <c r="L8" i="1"/>
  <c r="AB10" i="1"/>
  <c r="AB6" i="1"/>
  <c r="I6" i="1"/>
  <c r="I10" i="1"/>
  <c r="J9" i="1" l="1"/>
  <c r="J8" i="1"/>
  <c r="J7" i="1"/>
  <c r="J5" i="1"/>
  <c r="J4" i="1"/>
  <c r="J3" i="1"/>
  <c r="L10" i="1"/>
  <c r="L6" i="1"/>
  <c r="S6" i="1"/>
  <c r="S10" i="1"/>
  <c r="J10" i="1" l="1"/>
  <c r="J6" i="1"/>
  <c r="T8" i="1"/>
  <c r="T7" i="1"/>
  <c r="T4" i="1"/>
  <c r="T3" i="1"/>
  <c r="T10" i="1" l="1"/>
  <c r="T6" i="1"/>
  <c r="U10" i="1"/>
  <c r="U6" i="1"/>
  <c r="V7" i="1" l="1"/>
  <c r="V4" i="1"/>
  <c r="V3" i="1"/>
  <c r="V9" i="1"/>
  <c r="V8" i="1"/>
  <c r="V5" i="1"/>
  <c r="O6" i="1"/>
  <c r="O10" i="1"/>
  <c r="V10" i="1" l="1"/>
  <c r="V6" i="1"/>
  <c r="P4" i="1"/>
  <c r="P3" i="1"/>
  <c r="P9" i="1"/>
  <c r="P8" i="1"/>
  <c r="P7" i="1"/>
  <c r="P5" i="1"/>
  <c r="P6" i="1" s="1"/>
  <c r="G6" i="1"/>
  <c r="G10" i="1"/>
  <c r="H7" i="1" l="1"/>
  <c r="AE7" i="1" s="1"/>
  <c r="H5" i="1"/>
  <c r="H9" i="1"/>
  <c r="H4" i="1"/>
  <c r="H3" i="1"/>
  <c r="H8" i="1"/>
  <c r="AE8" i="1" s="1"/>
  <c r="P10" i="1"/>
  <c r="AE9" i="1"/>
  <c r="H10" i="1" l="1"/>
  <c r="H6" i="1"/>
  <c r="AE5" i="1"/>
  <c r="AE3" i="1"/>
  <c r="AE4" i="1"/>
  <c r="M6" i="1" l="1"/>
  <c r="M10" i="1"/>
  <c r="N9" i="1" l="1"/>
  <c r="N8" i="1"/>
  <c r="N7" i="1"/>
  <c r="N5" i="1"/>
  <c r="N4" i="1"/>
  <c r="N3" i="1"/>
  <c r="AE6" i="1"/>
  <c r="AE10" i="1"/>
  <c r="N10" i="1" l="1"/>
  <c r="N6" i="1"/>
  <c r="AF5" i="1"/>
  <c r="AF7" i="1"/>
  <c r="AF3" i="1"/>
  <c r="AF9" i="1"/>
  <c r="AF8" i="1"/>
  <c r="AF4" i="1"/>
  <c r="AF6" i="1" l="1"/>
  <c r="AF10" i="1"/>
</calcChain>
</file>

<file path=xl/sharedStrings.xml><?xml version="1.0" encoding="utf-8"?>
<sst xmlns="http://schemas.openxmlformats.org/spreadsheetml/2006/main" count="59" uniqueCount="46">
  <si>
    <t>ID</t>
  </si>
  <si>
    <t>Management form</t>
  </si>
  <si>
    <t>Forest stands - evenaged</t>
  </si>
  <si>
    <t>Forest stands - unevenaged</t>
  </si>
  <si>
    <t>Clearcuts</t>
  </si>
  <si>
    <t>Forest stands - subtotal</t>
  </si>
  <si>
    <t>Other/special forest types</t>
  </si>
  <si>
    <t>Other areas planted with trees</t>
  </si>
  <si>
    <t>Plots not visited/measured</t>
  </si>
  <si>
    <t>Total</t>
  </si>
  <si>
    <t xml:space="preserve"> -- </t>
  </si>
  <si>
    <t>Translated with Google Translate</t>
  </si>
  <si>
    <t>Sums checked by JRC: 09-2018</t>
  </si>
  <si>
    <t>Percentages calculated by JRC: 09-2018</t>
  </si>
  <si>
    <t>For exact desciptions of Management forms look to the NFI-6 Report, Annex 2, point 5, page 67-68</t>
  </si>
  <si>
    <t>State Forest
(ha)</t>
  </si>
  <si>
    <t>State Forest
(%)</t>
  </si>
  <si>
    <t>Privately owned
(ha)</t>
  </si>
  <si>
    <t>Privately owned
(%)</t>
  </si>
  <si>
    <t>Municipalities
(ha)</t>
  </si>
  <si>
    <t>Municipalities
(%)</t>
  </si>
  <si>
    <t>Nature conservation organizations
(ha)</t>
  </si>
  <si>
    <t>Nature conservation organizations
(%)</t>
  </si>
  <si>
    <t>Nature monuments
(ha)</t>
  </si>
  <si>
    <t>Nature monuments
(%)</t>
  </si>
  <si>
    <t>Company
(ha)</t>
  </si>
  <si>
    <t>Company
(%)</t>
  </si>
  <si>
    <t>Estate
(ha)</t>
  </si>
  <si>
    <t>Estate
(%)</t>
  </si>
  <si>
    <t>Other privately organized
(ha)</t>
  </si>
  <si>
    <t>Other privately organized
(%)</t>
  </si>
  <si>
    <t>Ministry of Financial Affairs
(ha)</t>
  </si>
  <si>
    <t>Ministry of Financial Affairs
(%)</t>
  </si>
  <si>
    <t>Ministry of Defense
(ha)</t>
  </si>
  <si>
    <t>Ministry of Defense
(%)</t>
  </si>
  <si>
    <t>Other public property
(ha)</t>
  </si>
  <si>
    <t>Other public property
(%)</t>
  </si>
  <si>
    <t>Other state ownership
(ha)</t>
  </si>
  <si>
    <t>Other state ownership
(%)</t>
  </si>
  <si>
    <t>Unknown
(ha)</t>
  </si>
  <si>
    <t>Unknown
(%)</t>
  </si>
  <si>
    <t>Provinces
(ha)</t>
  </si>
  <si>
    <t>Provinces
(%)</t>
  </si>
  <si>
    <t>Total
(ha)</t>
  </si>
  <si>
    <t>Total
(%)</t>
  </si>
  <si>
    <t>NFI-6 (2012-2013): Oppervlakte bos (ha) naar beheervorm en eigenaar
Forest area (ha) by Management form and Ownership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</si>
</sst>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1">
    <xf numFmtId="0" fontId="0" fillId="0" borderId="0" xfId="0"/>
    <xf numFmtId="3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right" vertical="center" wrapText="1"/>
    </xf>
    <xf numFmtId="164" fontId="3" fillId="2" borderId="1" xfId="0" applyNumberFormat="1" applyFont="1" applyFill="1" applyBorder="1" applyAlignment="1" applyProtection="1">
      <alignment horizontal="right" vertical="center" wrapText="1"/>
    </xf>
    <xf numFmtId="3" fontId="3" fillId="2" borderId="4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164" fontId="1" fillId="2" borderId="5" xfId="0" applyNumberFormat="1" applyFont="1" applyFill="1" applyBorder="1" applyAlignment="1" applyProtection="1">
      <alignment horizontal="right" vertical="center" wrapText="1"/>
    </xf>
    <xf numFmtId="3" fontId="3" fillId="2" borderId="5" xfId="0" applyNumberFormat="1" applyFont="1" applyFill="1" applyBorder="1" applyAlignment="1" applyProtection="1">
      <alignment horizontal="right" vertical="center" wrapText="1"/>
    </xf>
    <xf numFmtId="0" fontId="3" fillId="2" borderId="5" xfId="0" applyNumberFormat="1" applyFont="1" applyFill="1" applyBorder="1" applyAlignment="1" applyProtection="1">
      <alignment horizontal="right" vertical="center" wrapText="1"/>
    </xf>
    <xf numFmtId="3" fontId="5" fillId="0" borderId="3" xfId="0" applyNumberFormat="1" applyFont="1" applyBorder="1"/>
    <xf numFmtId="3" fontId="3" fillId="2" borderId="7" xfId="0" applyNumberFormat="1" applyFont="1" applyFill="1" applyBorder="1" applyAlignment="1" applyProtection="1">
      <alignment horizontal="right" vertical="center" wrapText="1"/>
    </xf>
    <xf numFmtId="3" fontId="3" fillId="2" borderId="8" xfId="0" applyNumberFormat="1" applyFont="1" applyFill="1" applyBorder="1" applyAlignment="1" applyProtection="1">
      <alignment horizontal="right" vertical="center" wrapText="1"/>
    </xf>
    <xf numFmtId="164" fontId="1" fillId="2" borderId="9" xfId="0" applyNumberFormat="1" applyFont="1" applyFill="1" applyBorder="1" applyAlignment="1" applyProtection="1">
      <alignment horizontal="right" vertical="center" wrapText="1"/>
    </xf>
    <xf numFmtId="3" fontId="3" fillId="2" borderId="9" xfId="0" applyNumberFormat="1" applyFont="1" applyFill="1" applyBorder="1" applyAlignment="1" applyProtection="1">
      <alignment horizontal="right" vertical="center" wrapText="1"/>
    </xf>
    <xf numFmtId="3" fontId="5" fillId="0" borderId="6" xfId="0" applyNumberFormat="1" applyFont="1" applyBorder="1"/>
    <xf numFmtId="0" fontId="1" fillId="2" borderId="2" xfId="0" applyFont="1" applyFill="1" applyBorder="1" applyAlignment="1" applyProtection="1">
      <alignment vertical="center" wrapText="1"/>
    </xf>
    <xf numFmtId="0" fontId="0" fillId="0" borderId="2" xfId="0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3" borderId="2" xfId="0" applyFont="1" applyFill="1" applyBorder="1" applyAlignment="1" applyProtection="1">
      <alignment horizontal="center" vertical="top"/>
    </xf>
    <xf numFmtId="0" fontId="2" fillId="2" borderId="10" xfId="0" applyFont="1" applyFill="1" applyBorder="1" applyAlignment="1" applyProtection="1">
      <alignment vertical="center" wrapText="1"/>
    </xf>
    <xf numFmtId="0" fontId="2" fillId="2" borderId="11" xfId="0" applyFont="1" applyFill="1" applyBorder="1" applyAlignment="1" applyProtection="1">
      <alignment vertical="center" wrapText="1"/>
    </xf>
    <xf numFmtId="0" fontId="2" fillId="2" borderId="14" xfId="0" applyFont="1" applyFill="1" applyBorder="1" applyAlignment="1" applyProtection="1">
      <alignment vertical="center" wrapText="1"/>
    </xf>
    <xf numFmtId="0" fontId="2" fillId="2" borderId="15" xfId="0" applyFont="1" applyFill="1" applyBorder="1" applyAlignment="1" applyProtection="1">
      <alignment vertical="center" wrapText="1"/>
    </xf>
    <xf numFmtId="0" fontId="1" fillId="3" borderId="3" xfId="0" applyFont="1" applyFill="1" applyBorder="1" applyAlignment="1" applyProtection="1">
      <alignment horizontal="center" vertical="top" wrapText="1"/>
    </xf>
    <xf numFmtId="165" fontId="2" fillId="2" borderId="7" xfId="1" applyNumberFormat="1" applyFont="1" applyFill="1" applyBorder="1" applyAlignment="1" applyProtection="1">
      <alignment horizontal="right" vertical="center" wrapText="1"/>
    </xf>
    <xf numFmtId="165" fontId="2" fillId="2" borderId="8" xfId="1" applyNumberFormat="1" applyFont="1" applyFill="1" applyBorder="1" applyAlignment="1" applyProtection="1">
      <alignment horizontal="right" vertical="center" wrapText="1"/>
    </xf>
    <xf numFmtId="165" fontId="2" fillId="2" borderId="16" xfId="1" applyNumberFormat="1" applyFont="1" applyFill="1" applyBorder="1" applyAlignment="1" applyProtection="1">
      <alignment horizontal="right" vertical="center" wrapText="1"/>
    </xf>
    <xf numFmtId="165" fontId="1" fillId="2" borderId="6" xfId="1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top"/>
    </xf>
    <xf numFmtId="0" fontId="1" fillId="3" borderId="6" xfId="0" applyFont="1" applyFill="1" applyBorder="1" applyAlignment="1" applyProtection="1">
      <alignment horizontal="center" vertical="top" wrapText="1"/>
    </xf>
    <xf numFmtId="165" fontId="2" fillId="2" borderId="17" xfId="1" applyNumberFormat="1" applyFont="1" applyFill="1" applyBorder="1" applyAlignment="1" applyProtection="1">
      <alignment horizontal="right" vertical="center" wrapText="1"/>
    </xf>
    <xf numFmtId="0" fontId="1" fillId="2" borderId="12" xfId="0" applyFont="1" applyFill="1" applyBorder="1" applyAlignment="1" applyProtection="1">
      <alignment vertical="center" wrapText="1"/>
    </xf>
    <xf numFmtId="3" fontId="3" fillId="2" borderId="17" xfId="0" applyNumberFormat="1" applyFont="1" applyFill="1" applyBorder="1" applyAlignment="1" applyProtection="1">
      <alignment horizontal="right" vertical="center" wrapText="1"/>
    </xf>
    <xf numFmtId="165" fontId="1" fillId="2" borderId="9" xfId="1" applyNumberFormat="1" applyFont="1" applyFill="1" applyBorder="1" applyAlignment="1" applyProtection="1">
      <alignment horizontal="right" vertical="center" wrapText="1"/>
    </xf>
    <xf numFmtId="0" fontId="5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/>
    </xf>
    <xf numFmtId="0" fontId="1" fillId="4" borderId="3" xfId="0" applyFont="1" applyFill="1" applyBorder="1" applyAlignment="1" applyProtection="1">
      <alignment horizontal="center" vertical="top" wrapText="1"/>
    </xf>
    <xf numFmtId="3" fontId="3" fillId="5" borderId="4" xfId="0" applyNumberFormat="1" applyFont="1" applyFill="1" applyBorder="1" applyAlignment="1" applyProtection="1">
      <alignment horizontal="right" vertical="center" wrapText="1"/>
    </xf>
    <xf numFmtId="165" fontId="2" fillId="5" borderId="7" xfId="1" applyNumberFormat="1" applyFont="1" applyFill="1" applyBorder="1" applyAlignment="1" applyProtection="1">
      <alignment horizontal="right" vertical="center" wrapText="1"/>
    </xf>
    <xf numFmtId="3" fontId="3" fillId="5" borderId="1" xfId="0" applyNumberFormat="1" applyFont="1" applyFill="1" applyBorder="1" applyAlignment="1" applyProtection="1">
      <alignment horizontal="right" vertical="center" wrapText="1"/>
    </xf>
    <xf numFmtId="165" fontId="2" fillId="5" borderId="8" xfId="1" applyNumberFormat="1" applyFont="1" applyFill="1" applyBorder="1" applyAlignment="1" applyProtection="1">
      <alignment horizontal="right" vertical="center" wrapText="1"/>
    </xf>
    <xf numFmtId="0" fontId="3" fillId="5" borderId="1" xfId="0" applyNumberFormat="1" applyFont="1" applyFill="1" applyBorder="1" applyAlignment="1" applyProtection="1">
      <alignment horizontal="right" vertical="center" wrapText="1"/>
    </xf>
    <xf numFmtId="164" fontId="1" fillId="5" borderId="5" xfId="0" applyNumberFormat="1" applyFont="1" applyFill="1" applyBorder="1" applyAlignment="1" applyProtection="1">
      <alignment horizontal="right" vertical="center" wrapText="1"/>
    </xf>
    <xf numFmtId="165" fontId="1" fillId="5" borderId="9" xfId="1" applyNumberFormat="1" applyFont="1" applyFill="1" applyBorder="1" applyAlignment="1" applyProtection="1">
      <alignment horizontal="right" vertical="center" wrapText="1"/>
    </xf>
    <xf numFmtId="165" fontId="2" fillId="5" borderId="17" xfId="1" applyNumberFormat="1" applyFont="1" applyFill="1" applyBorder="1" applyAlignment="1" applyProtection="1">
      <alignment horizontal="right" vertical="center" wrapText="1"/>
    </xf>
    <xf numFmtId="3" fontId="3" fillId="5" borderId="5" xfId="0" applyNumberFormat="1" applyFont="1" applyFill="1" applyBorder="1" applyAlignment="1" applyProtection="1">
      <alignment horizontal="right" vertical="center" wrapText="1"/>
    </xf>
    <xf numFmtId="165" fontId="2" fillId="5" borderId="16" xfId="1" applyNumberFormat="1" applyFont="1" applyFill="1" applyBorder="1" applyAlignment="1" applyProtection="1">
      <alignment horizontal="right" vertical="center" wrapText="1"/>
    </xf>
    <xf numFmtId="3" fontId="5" fillId="6" borderId="3" xfId="0" applyNumberFormat="1" applyFont="1" applyFill="1" applyBorder="1"/>
    <xf numFmtId="165" fontId="1" fillId="5" borderId="6" xfId="1" applyNumberFormat="1" applyFont="1" applyFill="1" applyBorder="1" applyAlignment="1" applyProtection="1">
      <alignment horizontal="right" vertical="center" wrapText="1"/>
    </xf>
    <xf numFmtId="0" fontId="1" fillId="4" borderId="13" xfId="0" applyFont="1" applyFill="1" applyBorder="1" applyAlignment="1" applyProtection="1">
      <alignment horizontal="center" vertical="top" wrapText="1"/>
    </xf>
    <xf numFmtId="164" fontId="3" fillId="5" borderId="1" xfId="0" applyNumberFormat="1" applyFont="1" applyFill="1" applyBorder="1" applyAlignment="1" applyProtection="1">
      <alignment horizontal="right" vertical="center" wrapText="1"/>
    </xf>
    <xf numFmtId="0" fontId="3" fillId="5" borderId="4" xfId="0" applyNumberFormat="1" applyFont="1" applyFill="1" applyBorder="1" applyAlignment="1" applyProtection="1">
      <alignment horizontal="right" vertical="center" wrapText="1"/>
    </xf>
    <xf numFmtId="0" fontId="3" fillId="5" borderId="5" xfId="0" applyNumberFormat="1" applyFont="1" applyFill="1" applyBorder="1" applyAlignment="1" applyProtection="1">
      <alignment horizontal="right" vertical="center" wrapText="1"/>
    </xf>
    <xf numFmtId="164" fontId="3" fillId="5" borderId="4" xfId="0" applyNumberFormat="1" applyFont="1" applyFill="1" applyBorder="1" applyAlignment="1" applyProtection="1">
      <alignment horizontal="right" vertical="center" wrapText="1"/>
    </xf>
    <xf numFmtId="0" fontId="1" fillId="3" borderId="20" xfId="0" applyFont="1" applyFill="1" applyBorder="1" applyAlignment="1" applyProtection="1">
      <alignment horizontal="center" vertical="top" wrapText="1"/>
    </xf>
    <xf numFmtId="3" fontId="0" fillId="0" borderId="21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5" fillId="0" borderId="20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2" max="2" width="31.28515625" customWidth="1"/>
    <col min="3" max="32" width="14.7109375" customWidth="1"/>
  </cols>
  <sheetData>
    <row r="1" spans="1:32" s="30" customFormat="1" ht="33.75" customHeight="1" thickBot="1" x14ac:dyDescent="0.3">
      <c r="A1" s="16"/>
      <c r="B1" s="36" t="s">
        <v>45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</row>
    <row r="2" spans="1:32" s="30" customFormat="1" ht="60.75" thickBot="1" x14ac:dyDescent="0.3">
      <c r="A2" s="17" t="s">
        <v>0</v>
      </c>
      <c r="B2" s="20" t="s">
        <v>1</v>
      </c>
      <c r="C2" s="31" t="s">
        <v>15</v>
      </c>
      <c r="D2" s="25" t="s">
        <v>16</v>
      </c>
      <c r="E2" s="38" t="s">
        <v>17</v>
      </c>
      <c r="F2" s="38" t="s">
        <v>18</v>
      </c>
      <c r="G2" s="25" t="s">
        <v>19</v>
      </c>
      <c r="H2" s="25" t="s">
        <v>20</v>
      </c>
      <c r="I2" s="38" t="s">
        <v>21</v>
      </c>
      <c r="J2" s="38" t="s">
        <v>22</v>
      </c>
      <c r="K2" s="25" t="s">
        <v>23</v>
      </c>
      <c r="L2" s="25" t="s">
        <v>24</v>
      </c>
      <c r="M2" s="51" t="s">
        <v>25</v>
      </c>
      <c r="N2" s="38" t="s">
        <v>26</v>
      </c>
      <c r="O2" s="25" t="s">
        <v>27</v>
      </c>
      <c r="P2" s="25" t="s">
        <v>28</v>
      </c>
      <c r="Q2" s="38" t="s">
        <v>29</v>
      </c>
      <c r="R2" s="38" t="s">
        <v>30</v>
      </c>
      <c r="S2" s="25" t="s">
        <v>31</v>
      </c>
      <c r="T2" s="25" t="s">
        <v>32</v>
      </c>
      <c r="U2" s="38" t="s">
        <v>33</v>
      </c>
      <c r="V2" s="38" t="s">
        <v>34</v>
      </c>
      <c r="W2" s="25" t="s">
        <v>35</v>
      </c>
      <c r="X2" s="25" t="s">
        <v>36</v>
      </c>
      <c r="Y2" s="38" t="s">
        <v>37</v>
      </c>
      <c r="Z2" s="38" t="s">
        <v>38</v>
      </c>
      <c r="AA2" s="25" t="s">
        <v>39</v>
      </c>
      <c r="AB2" s="25" t="s">
        <v>40</v>
      </c>
      <c r="AC2" s="38" t="s">
        <v>41</v>
      </c>
      <c r="AD2" s="38" t="s">
        <v>42</v>
      </c>
      <c r="AE2" s="56" t="s">
        <v>43</v>
      </c>
      <c r="AF2" s="31" t="s">
        <v>44</v>
      </c>
    </row>
    <row r="3" spans="1:32" x14ac:dyDescent="0.25">
      <c r="A3" s="18">
        <v>1</v>
      </c>
      <c r="B3" s="21" t="s">
        <v>2</v>
      </c>
      <c r="C3" s="10">
        <v>67145</v>
      </c>
      <c r="D3" s="26">
        <f>C3/C$10</f>
        <v>0.68081115335868192</v>
      </c>
      <c r="E3" s="39">
        <v>36655</v>
      </c>
      <c r="F3" s="40">
        <f>E3/E$10</f>
        <v>0.55133565970759879</v>
      </c>
      <c r="G3" s="4">
        <v>29500</v>
      </c>
      <c r="H3" s="26">
        <f>G3/G$10</f>
        <v>0.55486589173531953</v>
      </c>
      <c r="I3" s="39">
        <v>26748</v>
      </c>
      <c r="J3" s="40">
        <f>I3/I$10</f>
        <v>0.61991285806989893</v>
      </c>
      <c r="K3" s="4">
        <v>15520</v>
      </c>
      <c r="L3" s="26">
        <f>K3/K$10</f>
        <v>0.53611523714117937</v>
      </c>
      <c r="M3" s="39">
        <v>13099</v>
      </c>
      <c r="N3" s="40">
        <f>M3/M$10</f>
        <v>0.61983627502011074</v>
      </c>
      <c r="O3" s="4">
        <v>12879</v>
      </c>
      <c r="P3" s="26">
        <f>O3/O$10</f>
        <v>0.65362362971985388</v>
      </c>
      <c r="Q3" s="39">
        <v>6494</v>
      </c>
      <c r="R3" s="40">
        <f>Q3/Q$10</f>
        <v>0.58993459302325579</v>
      </c>
      <c r="S3" s="4">
        <v>6825</v>
      </c>
      <c r="T3" s="26">
        <f>S3/S$10</f>
        <v>0.75614890316862393</v>
      </c>
      <c r="U3" s="39">
        <v>5284</v>
      </c>
      <c r="V3" s="40">
        <f>U3/U$10</f>
        <v>0.64001937984496127</v>
      </c>
      <c r="W3" s="4">
        <v>1871</v>
      </c>
      <c r="X3" s="26">
        <f>W3/W$10</f>
        <v>0.40480311553440068</v>
      </c>
      <c r="Y3" s="39">
        <v>1101</v>
      </c>
      <c r="Z3" s="40">
        <f>Y3/Y$10</f>
        <v>0.24396188787945933</v>
      </c>
      <c r="AA3" s="4">
        <v>1211</v>
      </c>
      <c r="AB3" s="26">
        <f>AA3/AA$10</f>
        <v>0.47827804107424959</v>
      </c>
      <c r="AC3" s="53">
        <v>550</v>
      </c>
      <c r="AD3" s="40">
        <f>AC3/AC$10</f>
        <v>0.23799221116399827</v>
      </c>
      <c r="AE3" s="57">
        <f>SUM(C3:M3)</f>
        <v>188669.94304079999</v>
      </c>
      <c r="AF3" s="26">
        <f>AE3/AE$10</f>
        <v>0.60566255671021796</v>
      </c>
    </row>
    <row r="4" spans="1:32" x14ac:dyDescent="0.25">
      <c r="A4" s="19">
        <v>2</v>
      </c>
      <c r="B4" s="22" t="s">
        <v>3</v>
      </c>
      <c r="C4" s="11">
        <v>12548</v>
      </c>
      <c r="D4" s="27">
        <f t="shared" ref="D4:AF9" si="0">C4/C$10</f>
        <v>0.12722940430925223</v>
      </c>
      <c r="E4" s="41">
        <v>9576</v>
      </c>
      <c r="F4" s="42">
        <f>E4/E$10</f>
        <v>0.14403465495457554</v>
      </c>
      <c r="G4" s="1">
        <v>8916</v>
      </c>
      <c r="H4" s="27">
        <f>G4/G$10</f>
        <v>0.16770116239702065</v>
      </c>
      <c r="I4" s="41">
        <v>7925</v>
      </c>
      <c r="J4" s="42">
        <f>I4/I$10</f>
        <v>0.18367015852414945</v>
      </c>
      <c r="K4" s="1">
        <v>7265</v>
      </c>
      <c r="L4" s="27">
        <f>K4/K$10</f>
        <v>0.25095858233445023</v>
      </c>
      <c r="M4" s="41">
        <v>1871</v>
      </c>
      <c r="N4" s="42">
        <f>M4/M$10</f>
        <v>8.8534519471915957E-2</v>
      </c>
      <c r="O4" s="1">
        <v>3743</v>
      </c>
      <c r="P4" s="27">
        <f>O4/O$10</f>
        <v>0.18996142915144132</v>
      </c>
      <c r="Q4" s="41">
        <v>1651</v>
      </c>
      <c r="R4" s="42">
        <f>Q4/Q$10</f>
        <v>0.14998183139534885</v>
      </c>
      <c r="S4" s="1">
        <v>1651</v>
      </c>
      <c r="T4" s="27">
        <f>S4/S$10</f>
        <v>0.18291602038555285</v>
      </c>
      <c r="U4" s="43">
        <v>771</v>
      </c>
      <c r="V4" s="42">
        <f>U4/U$10</f>
        <v>9.3386627906976744E-2</v>
      </c>
      <c r="W4" s="2">
        <v>330</v>
      </c>
      <c r="X4" s="27">
        <f>W4/W$10</f>
        <v>7.1397663349199475E-2</v>
      </c>
      <c r="Y4" s="43">
        <v>220</v>
      </c>
      <c r="Z4" s="42">
        <f t="shared" si="0"/>
        <v>4.8748061156658543E-2</v>
      </c>
      <c r="AA4" s="2">
        <v>220</v>
      </c>
      <c r="AB4" s="27">
        <f>AA4/AA$10</f>
        <v>8.6887835703001584E-2</v>
      </c>
      <c r="AC4" s="43">
        <v>110</v>
      </c>
      <c r="AD4" s="42">
        <f>AC4/AC$10</f>
        <v>4.7598442232799652E-2</v>
      </c>
      <c r="AE4" s="58">
        <f>SUM(C4:M4)</f>
        <v>48101.873593962526</v>
      </c>
      <c r="AF4" s="27">
        <f t="shared" si="0"/>
        <v>0.15441518279978983</v>
      </c>
    </row>
    <row r="5" spans="1:32" x14ac:dyDescent="0.25">
      <c r="A5" s="19">
        <v>3</v>
      </c>
      <c r="B5" s="22" t="s">
        <v>4</v>
      </c>
      <c r="C5" s="11">
        <v>2642</v>
      </c>
      <c r="D5" s="27">
        <f t="shared" si="0"/>
        <v>2.6788339670468949E-2</v>
      </c>
      <c r="E5" s="43">
        <v>440</v>
      </c>
      <c r="F5" s="42">
        <f>E5/E$10</f>
        <v>6.6181336863004635E-3</v>
      </c>
      <c r="G5" s="2">
        <v>660</v>
      </c>
      <c r="H5" s="27">
        <f>G5/G$10</f>
        <v>1.2413948764247828E-2</v>
      </c>
      <c r="I5" s="43">
        <v>330</v>
      </c>
      <c r="J5" s="42">
        <f>I5/I$10</f>
        <v>7.6480949290813017E-3</v>
      </c>
      <c r="K5" s="2">
        <v>110</v>
      </c>
      <c r="L5" s="27">
        <f>K5/K$10</f>
        <v>3.7997858302532038E-3</v>
      </c>
      <c r="M5" s="43">
        <v>440</v>
      </c>
      <c r="N5" s="42">
        <f>M5/M$10</f>
        <v>2.0820517673780344E-2</v>
      </c>
      <c r="O5" s="2">
        <v>110</v>
      </c>
      <c r="P5" s="27">
        <f>O5/O$10</f>
        <v>5.5826228177019892E-3</v>
      </c>
      <c r="Q5" s="52" t="s">
        <v>10</v>
      </c>
      <c r="R5" s="52" t="s">
        <v>10</v>
      </c>
      <c r="S5" s="3" t="s">
        <v>10</v>
      </c>
      <c r="T5" s="3" t="s">
        <v>10</v>
      </c>
      <c r="U5" s="43">
        <v>220</v>
      </c>
      <c r="V5" s="42">
        <f>U5/U$10</f>
        <v>2.6647286821705425E-2</v>
      </c>
      <c r="W5" s="3" t="s">
        <v>10</v>
      </c>
      <c r="X5" s="3" t="s">
        <v>10</v>
      </c>
      <c r="Y5" s="43">
        <v>220</v>
      </c>
      <c r="Z5" s="42">
        <f t="shared" si="0"/>
        <v>4.8748061156658543E-2</v>
      </c>
      <c r="AA5" s="3" t="s">
        <v>10</v>
      </c>
      <c r="AB5" s="3" t="s">
        <v>10</v>
      </c>
      <c r="AC5" s="52" t="s">
        <v>10</v>
      </c>
      <c r="AD5" s="52" t="s">
        <v>10</v>
      </c>
      <c r="AE5" s="58">
        <f>SUM(C5:M5)</f>
        <v>4622.0572683028804</v>
      </c>
      <c r="AF5" s="27">
        <f t="shared" si="0"/>
        <v>1.4837588739696575E-2</v>
      </c>
    </row>
    <row r="6" spans="1:32" ht="15.75" thickBot="1" x14ac:dyDescent="0.3">
      <c r="A6" s="19">
        <v>4</v>
      </c>
      <c r="B6" s="33" t="s">
        <v>5</v>
      </c>
      <c r="C6" s="12">
        <f>SUM(C3,C4,C5)</f>
        <v>82335</v>
      </c>
      <c r="D6" s="35">
        <f t="shared" ref="D6:AF6" si="1">SUM(D3,D4,D5)</f>
        <v>0.83482889733840304</v>
      </c>
      <c r="E6" s="44">
        <f t="shared" ref="E6:X6" si="2">SUM(E3,E4,E5)</f>
        <v>46671</v>
      </c>
      <c r="F6" s="45">
        <f t="shared" si="2"/>
        <v>0.70198844834847485</v>
      </c>
      <c r="G6" s="6">
        <f t="shared" si="2"/>
        <v>39076</v>
      </c>
      <c r="H6" s="35">
        <f t="shared" si="2"/>
        <v>0.73498100289658796</v>
      </c>
      <c r="I6" s="44">
        <f t="shared" si="2"/>
        <v>35003</v>
      </c>
      <c r="J6" s="45">
        <f t="shared" si="2"/>
        <v>0.81123111152312966</v>
      </c>
      <c r="K6" s="6">
        <f t="shared" si="2"/>
        <v>22895</v>
      </c>
      <c r="L6" s="35">
        <f t="shared" si="2"/>
        <v>0.7908736053058828</v>
      </c>
      <c r="M6" s="44">
        <f t="shared" si="2"/>
        <v>15410</v>
      </c>
      <c r="N6" s="45">
        <f t="shared" si="2"/>
        <v>0.72919131216580702</v>
      </c>
      <c r="O6" s="6">
        <f t="shared" si="2"/>
        <v>16732</v>
      </c>
      <c r="P6" s="35">
        <f t="shared" si="2"/>
        <v>0.84916768168899714</v>
      </c>
      <c r="Q6" s="44">
        <f t="shared" si="2"/>
        <v>8145</v>
      </c>
      <c r="R6" s="45">
        <f t="shared" si="2"/>
        <v>0.73991642441860461</v>
      </c>
      <c r="S6" s="6">
        <f t="shared" si="2"/>
        <v>8476</v>
      </c>
      <c r="T6" s="35">
        <f t="shared" si="2"/>
        <v>0.93906492355417681</v>
      </c>
      <c r="U6" s="44">
        <f t="shared" si="2"/>
        <v>6275</v>
      </c>
      <c r="V6" s="45">
        <f t="shared" si="2"/>
        <v>0.76005329457364346</v>
      </c>
      <c r="W6" s="6">
        <f t="shared" si="2"/>
        <v>2201</v>
      </c>
      <c r="X6" s="35">
        <f t="shared" si="2"/>
        <v>0.47620077888360013</v>
      </c>
      <c r="Y6" s="44">
        <f t="shared" si="1"/>
        <v>1541</v>
      </c>
      <c r="Z6" s="45">
        <f t="shared" si="1"/>
        <v>0.34145801019277638</v>
      </c>
      <c r="AA6" s="6">
        <f>SUM(AA3,AA4,AA5)</f>
        <v>1431</v>
      </c>
      <c r="AB6" s="35">
        <f>SUM(AB3,AB4,AB5)</f>
        <v>0.56516587677725116</v>
      </c>
      <c r="AC6" s="44">
        <f>SUM(AC3,AC4,AC5)</f>
        <v>660</v>
      </c>
      <c r="AD6" s="45">
        <f>SUM(AD3,AD4,AD5)</f>
        <v>0.2855906533967979</v>
      </c>
      <c r="AE6" s="59">
        <f t="shared" si="1"/>
        <v>241393.8739030654</v>
      </c>
      <c r="AF6" s="35">
        <f t="shared" si="1"/>
        <v>0.77491532824970433</v>
      </c>
    </row>
    <row r="7" spans="1:32" x14ac:dyDescent="0.25">
      <c r="A7" s="19">
        <v>5</v>
      </c>
      <c r="B7" s="23" t="s">
        <v>6</v>
      </c>
      <c r="C7" s="34">
        <v>3302</v>
      </c>
      <c r="D7" s="32">
        <f t="shared" si="0"/>
        <v>3.3480354879594422E-2</v>
      </c>
      <c r="E7" s="39">
        <v>1651</v>
      </c>
      <c r="F7" s="46">
        <f>E7/E$10</f>
        <v>2.4833042536550148E-2</v>
      </c>
      <c r="G7" s="4">
        <v>2532</v>
      </c>
      <c r="H7" s="32">
        <f>G7/G$10</f>
        <v>4.7624421622841667E-2</v>
      </c>
      <c r="I7" s="39">
        <v>1541</v>
      </c>
      <c r="J7" s="46">
        <f>I7/I$10</f>
        <v>3.5714285714285712E-2</v>
      </c>
      <c r="K7" s="5">
        <v>440</v>
      </c>
      <c r="L7" s="32">
        <f>K7/K$10</f>
        <v>1.5199143321012815E-2</v>
      </c>
      <c r="M7" s="39">
        <v>1541</v>
      </c>
      <c r="N7" s="46">
        <f>M7/M$10</f>
        <v>7.291913121658071E-2</v>
      </c>
      <c r="O7" s="5">
        <v>771</v>
      </c>
      <c r="P7" s="32">
        <f>O7/O$10</f>
        <v>3.9129110840438491E-2</v>
      </c>
      <c r="Q7" s="53">
        <v>771</v>
      </c>
      <c r="R7" s="46">
        <f>Q7/Q$10</f>
        <v>7.0039970930232565E-2</v>
      </c>
      <c r="S7" s="5">
        <v>220</v>
      </c>
      <c r="T7" s="32">
        <f>S7/S$10</f>
        <v>2.4374030578329271E-2</v>
      </c>
      <c r="U7" s="53">
        <v>110</v>
      </c>
      <c r="V7" s="46">
        <f>U7/U$10</f>
        <v>1.3323643410852713E-2</v>
      </c>
      <c r="W7" s="5">
        <v>110</v>
      </c>
      <c r="X7" s="32">
        <f>W7/W$10</f>
        <v>2.3799221116399826E-2</v>
      </c>
      <c r="Y7" s="53">
        <v>110</v>
      </c>
      <c r="Z7" s="46">
        <f t="shared" si="0"/>
        <v>2.4374030578329271E-2</v>
      </c>
      <c r="AA7" s="5">
        <v>110</v>
      </c>
      <c r="AB7" s="32">
        <f>AA7/AA$10</f>
        <v>4.3443917851500792E-2</v>
      </c>
      <c r="AC7" s="55" t="s">
        <v>10</v>
      </c>
      <c r="AD7" s="55" t="s">
        <v>10</v>
      </c>
      <c r="AE7" s="57">
        <f>SUM(C7:M7)</f>
        <v>11007.156851248074</v>
      </c>
      <c r="AF7" s="32">
        <f t="shared" si="0"/>
        <v>3.5334842705685446E-2</v>
      </c>
    </row>
    <row r="8" spans="1:32" x14ac:dyDescent="0.25">
      <c r="A8" s="19">
        <v>6</v>
      </c>
      <c r="B8" s="22" t="s">
        <v>7</v>
      </c>
      <c r="C8" s="11">
        <v>11117</v>
      </c>
      <c r="D8" s="27">
        <f t="shared" si="0"/>
        <v>0.11271989860583016</v>
      </c>
      <c r="E8" s="41">
        <v>8586</v>
      </c>
      <c r="F8" s="42">
        <f>E8/E$10</f>
        <v>0.1291438541603995</v>
      </c>
      <c r="G8" s="1">
        <v>10457</v>
      </c>
      <c r="H8" s="27">
        <f>G8/G$10</f>
        <v>0.19668585186021142</v>
      </c>
      <c r="I8" s="41">
        <v>5173</v>
      </c>
      <c r="J8" s="42">
        <f>I8/I$10</f>
        <v>0.11988968202465931</v>
      </c>
      <c r="K8" s="1">
        <v>3853</v>
      </c>
      <c r="L8" s="27">
        <f>K8/K$10</f>
        <v>0.1330961345815054</v>
      </c>
      <c r="M8" s="41">
        <v>2201</v>
      </c>
      <c r="N8" s="42">
        <f>M8/M$10</f>
        <v>0.10414990772725122</v>
      </c>
      <c r="O8" s="1">
        <v>1651</v>
      </c>
      <c r="P8" s="27">
        <f>O8/O$10</f>
        <v>8.3790093382054412E-2</v>
      </c>
      <c r="Q8" s="43">
        <v>771</v>
      </c>
      <c r="R8" s="42">
        <f>Q8/Q$10</f>
        <v>7.0039970930232565E-2</v>
      </c>
      <c r="S8" s="2">
        <v>330</v>
      </c>
      <c r="T8" s="27">
        <f>S8/S$10</f>
        <v>3.6561045867493903E-2</v>
      </c>
      <c r="U8" s="41">
        <v>1651</v>
      </c>
      <c r="V8" s="42">
        <f>U8/U$10</f>
        <v>0.19997577519379844</v>
      </c>
      <c r="W8" s="1">
        <v>2091</v>
      </c>
      <c r="X8" s="27">
        <f>W8/W$10</f>
        <v>0.45240155776720037</v>
      </c>
      <c r="Y8" s="41">
        <v>1541</v>
      </c>
      <c r="Z8" s="42">
        <f t="shared" si="0"/>
        <v>0.34145801019277644</v>
      </c>
      <c r="AA8" s="2">
        <v>220</v>
      </c>
      <c r="AB8" s="27">
        <f>AA8/AA$10</f>
        <v>8.6887835703001584E-2</v>
      </c>
      <c r="AC8" s="41">
        <v>1431</v>
      </c>
      <c r="AD8" s="42">
        <f>AC8/AC$10</f>
        <v>0.61921246213760273</v>
      </c>
      <c r="AE8" s="58">
        <f>SUM(C8:M8)</f>
        <v>41387.69153542124</v>
      </c>
      <c r="AF8" s="27">
        <f t="shared" si="0"/>
        <v>0.13286151820301512</v>
      </c>
    </row>
    <row r="9" spans="1:32" ht="15.75" thickBot="1" x14ac:dyDescent="0.3">
      <c r="A9" s="19">
        <v>7</v>
      </c>
      <c r="B9" s="24" t="s">
        <v>8</v>
      </c>
      <c r="C9" s="13">
        <v>1871</v>
      </c>
      <c r="D9" s="28">
        <f t="shared" si="0"/>
        <v>1.897084917617237E-2</v>
      </c>
      <c r="E9" s="47">
        <v>9576</v>
      </c>
      <c r="F9" s="48">
        <f>E9/E$10</f>
        <v>0.14403465495457554</v>
      </c>
      <c r="G9" s="7">
        <v>1101</v>
      </c>
      <c r="H9" s="28">
        <f>G9/G$10</f>
        <v>2.0708723620358877E-2</v>
      </c>
      <c r="I9" s="47">
        <v>1431</v>
      </c>
      <c r="J9" s="48">
        <f>I9/I$10</f>
        <v>3.3164920737925284E-2</v>
      </c>
      <c r="K9" s="7">
        <v>1761</v>
      </c>
      <c r="L9" s="28">
        <f>K9/K$10</f>
        <v>6.083111679159902E-2</v>
      </c>
      <c r="M9" s="47">
        <v>1981</v>
      </c>
      <c r="N9" s="48">
        <f>M9/M$10</f>
        <v>9.3739648890361044E-2</v>
      </c>
      <c r="O9" s="8">
        <v>550</v>
      </c>
      <c r="P9" s="28">
        <f>O9/O$10</f>
        <v>2.7913114088509949E-2</v>
      </c>
      <c r="Q9" s="47">
        <v>1321</v>
      </c>
      <c r="R9" s="48">
        <f>Q9/Q$10</f>
        <v>0.12000363372093023</v>
      </c>
      <c r="S9" s="3" t="s">
        <v>10</v>
      </c>
      <c r="T9" s="3" t="s">
        <v>10</v>
      </c>
      <c r="U9" s="54">
        <v>220</v>
      </c>
      <c r="V9" s="48">
        <f>U9/U$10</f>
        <v>2.6647286821705425E-2</v>
      </c>
      <c r="W9" s="8">
        <v>220</v>
      </c>
      <c r="X9" s="28">
        <f>W9/W$10</f>
        <v>4.7598442232799652E-2</v>
      </c>
      <c r="Y9" s="47">
        <v>1321</v>
      </c>
      <c r="Z9" s="48">
        <f t="shared" si="0"/>
        <v>0.29270994903611786</v>
      </c>
      <c r="AA9" s="8">
        <v>771</v>
      </c>
      <c r="AB9" s="28">
        <f>AA9/AA$10</f>
        <v>0.30450236966824645</v>
      </c>
      <c r="AC9" s="54">
        <v>220</v>
      </c>
      <c r="AD9" s="48">
        <f>AC9/AC$10</f>
        <v>9.5196884465599305E-2</v>
      </c>
      <c r="AE9" s="59">
        <f>SUM(C9:M9)</f>
        <v>17721.27771026528</v>
      </c>
      <c r="AF9" s="28">
        <f t="shared" si="0"/>
        <v>5.6888310841595069E-2</v>
      </c>
    </row>
    <row r="10" spans="1:32" ht="15.75" thickBot="1" x14ac:dyDescent="0.3">
      <c r="A10" s="19">
        <v>8</v>
      </c>
      <c r="B10" s="15" t="s">
        <v>9</v>
      </c>
      <c r="C10" s="14">
        <f>SUM(C3,C4,C5,C7,C8,C9)</f>
        <v>98625</v>
      </c>
      <c r="D10" s="29">
        <f t="shared" ref="D10:AF10" si="3">SUM(D3,D4,D5,D7,D8,D9)</f>
        <v>1</v>
      </c>
      <c r="E10" s="49">
        <f t="shared" ref="E10:X10" si="4">SUM(E3,E4,E5,E7,E8,E9)</f>
        <v>66484</v>
      </c>
      <c r="F10" s="50">
        <f t="shared" si="4"/>
        <v>1</v>
      </c>
      <c r="G10" s="9">
        <f t="shared" si="4"/>
        <v>53166</v>
      </c>
      <c r="H10" s="29">
        <f t="shared" si="4"/>
        <v>1</v>
      </c>
      <c r="I10" s="49">
        <f t="shared" si="4"/>
        <v>43148</v>
      </c>
      <c r="J10" s="50">
        <f t="shared" si="4"/>
        <v>1</v>
      </c>
      <c r="K10" s="9">
        <f t="shared" si="4"/>
        <v>28949</v>
      </c>
      <c r="L10" s="29">
        <f t="shared" si="4"/>
        <v>1</v>
      </c>
      <c r="M10" s="49">
        <f t="shared" si="4"/>
        <v>21133</v>
      </c>
      <c r="N10" s="50">
        <f t="shared" si="4"/>
        <v>0.99999999999999989</v>
      </c>
      <c r="O10" s="9">
        <f t="shared" si="4"/>
        <v>19704</v>
      </c>
      <c r="P10" s="29">
        <f t="shared" si="4"/>
        <v>1</v>
      </c>
      <c r="Q10" s="49">
        <f t="shared" si="4"/>
        <v>11008</v>
      </c>
      <c r="R10" s="50">
        <f t="shared" si="4"/>
        <v>1</v>
      </c>
      <c r="S10" s="9">
        <f t="shared" si="4"/>
        <v>9026</v>
      </c>
      <c r="T10" s="29">
        <f t="shared" si="4"/>
        <v>1</v>
      </c>
      <c r="U10" s="49">
        <f t="shared" si="4"/>
        <v>8256</v>
      </c>
      <c r="V10" s="50">
        <f t="shared" si="4"/>
        <v>1</v>
      </c>
      <c r="W10" s="9">
        <f t="shared" si="4"/>
        <v>4622</v>
      </c>
      <c r="X10" s="29">
        <f t="shared" si="4"/>
        <v>0.99999999999999989</v>
      </c>
      <c r="Y10" s="49">
        <f t="shared" si="3"/>
        <v>4513</v>
      </c>
      <c r="Z10" s="50">
        <f t="shared" si="3"/>
        <v>1</v>
      </c>
      <c r="AA10" s="9">
        <f>SUM(AA3,AA4,AA5,AA7,AA8,AA9)</f>
        <v>2532</v>
      </c>
      <c r="AB10" s="29">
        <f>SUM(AB3,AB4,AB5,AB7,AB8,AB9)</f>
        <v>1</v>
      </c>
      <c r="AC10" s="49">
        <f>SUM(AC3,AC4,AC5,AC7,AC8,AC9)</f>
        <v>2311</v>
      </c>
      <c r="AD10" s="50">
        <f>SUM(AD3,AD4,AD5,AD7,AD8,AD9)</f>
        <v>0.99999999999999989</v>
      </c>
      <c r="AE10" s="60">
        <f t="shared" si="3"/>
        <v>311510</v>
      </c>
      <c r="AF10" s="29">
        <f t="shared" si="3"/>
        <v>0.99999999999999989</v>
      </c>
    </row>
    <row r="11" spans="1:32" x14ac:dyDescent="0.25">
      <c r="A11" s="19">
        <v>9</v>
      </c>
    </row>
    <row r="12" spans="1:32" x14ac:dyDescent="0.25">
      <c r="A12" s="19">
        <v>10</v>
      </c>
      <c r="B12" t="s">
        <v>14</v>
      </c>
    </row>
    <row r="13" spans="1:32" x14ac:dyDescent="0.25">
      <c r="A13" s="19">
        <v>11</v>
      </c>
      <c r="B13" t="s">
        <v>11</v>
      </c>
    </row>
    <row r="14" spans="1:32" x14ac:dyDescent="0.25">
      <c r="A14" s="19">
        <v>12</v>
      </c>
      <c r="B14" t="s">
        <v>12</v>
      </c>
    </row>
    <row r="15" spans="1:32" x14ac:dyDescent="0.25">
      <c r="A15" s="19">
        <v>13</v>
      </c>
      <c r="B15" t="s">
        <v>13</v>
      </c>
    </row>
  </sheetData>
  <autoFilter ref="A2:AF2"/>
  <mergeCells count="1">
    <mergeCell ref="B1:A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tabel_04_3_opp_naar_beheersvorm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2018-08-31T11:53:23Z</dcterms:created>
  <dcterms:modified xsi:type="dcterms:W3CDTF">2018-09-04T07:45:36Z</dcterms:modified>
</cp:coreProperties>
</file>