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NO\Originals_more_recent\Tabular_data\Info_level_B\Topic_GrowStock\"/>
    </mc:Choice>
  </mc:AlternateContent>
  <bookViews>
    <workbookView xWindow="0" yWindow="0" windowWidth="21330" windowHeight="9585"/>
  </bookViews>
  <sheets>
    <sheet name="Sheet1" sheetId="1" r:id="rId1"/>
  </sheets>
  <definedNames>
    <definedName name="_xlnm._FilterDatabase" localSheetId="0" hidden="1">Sheet1!$A$4:$AZ$4</definedName>
  </definedNames>
  <calcPr calcId="162913" iterateDelta="1E-4"/>
</workbook>
</file>

<file path=xl/calcChain.xml><?xml version="1.0" encoding="utf-8"?>
<calcChain xmlns="http://schemas.openxmlformats.org/spreadsheetml/2006/main">
  <c r="AT33" i="1" l="1"/>
  <c r="AV32" i="1"/>
  <c r="AU32" i="1"/>
  <c r="AT32" i="1"/>
  <c r="AV28" i="1"/>
  <c r="AU28" i="1"/>
  <c r="AT28" i="1"/>
  <c r="AV24" i="1"/>
  <c r="AU24" i="1"/>
  <c r="AT24" i="1"/>
  <c r="AV20" i="1"/>
  <c r="AU20" i="1"/>
  <c r="AT20" i="1"/>
  <c r="AV16" i="1"/>
  <c r="AU16" i="1"/>
  <c r="AT16" i="1"/>
  <c r="AV12" i="1"/>
  <c r="AU12" i="1"/>
  <c r="AT12" i="1"/>
  <c r="AV8" i="1"/>
  <c r="AU8" i="1"/>
  <c r="AT8" i="1"/>
  <c r="AO32" i="1"/>
  <c r="AO33" i="1" s="1"/>
  <c r="AN32" i="1"/>
  <c r="AM32" i="1"/>
  <c r="AO28" i="1"/>
  <c r="AN28" i="1"/>
  <c r="AM28" i="1"/>
  <c r="AO24" i="1"/>
  <c r="AN24" i="1"/>
  <c r="AN33" i="1" s="1"/>
  <c r="AM24" i="1"/>
  <c r="AM33" i="1" s="1"/>
  <c r="AO20" i="1"/>
  <c r="AN20" i="1"/>
  <c r="AM20" i="1"/>
  <c r="AO16" i="1"/>
  <c r="AN16" i="1"/>
  <c r="AM16" i="1"/>
  <c r="AO12" i="1"/>
  <c r="AN12" i="1"/>
  <c r="AM12" i="1"/>
  <c r="AO8" i="1"/>
  <c r="AN8" i="1"/>
  <c r="AM8" i="1"/>
  <c r="AH32" i="1"/>
  <c r="AH33" i="1" s="1"/>
  <c r="AG32" i="1"/>
  <c r="AF32" i="1"/>
  <c r="AH28" i="1"/>
  <c r="AG28" i="1"/>
  <c r="AF28" i="1"/>
  <c r="AH24" i="1"/>
  <c r="AG24" i="1"/>
  <c r="AG33" i="1" s="1"/>
  <c r="AF24" i="1"/>
  <c r="AF33" i="1" s="1"/>
  <c r="AH20" i="1"/>
  <c r="AG20" i="1"/>
  <c r="AF20" i="1"/>
  <c r="AH16" i="1"/>
  <c r="AG16" i="1"/>
  <c r="AF16" i="1"/>
  <c r="AH12" i="1"/>
  <c r="AG12" i="1"/>
  <c r="AF12" i="1"/>
  <c r="AH8" i="1"/>
  <c r="AG8" i="1"/>
  <c r="AF8" i="1"/>
  <c r="AA32" i="1"/>
  <c r="Z32" i="1"/>
  <c r="Y32" i="1"/>
  <c r="AA28" i="1"/>
  <c r="Z28" i="1"/>
  <c r="Z33" i="1" s="1"/>
  <c r="Y28" i="1"/>
  <c r="Y33" i="1" s="1"/>
  <c r="AA24" i="1"/>
  <c r="Z24" i="1"/>
  <c r="Y24" i="1"/>
  <c r="AA20" i="1"/>
  <c r="Z20" i="1"/>
  <c r="Y20" i="1"/>
  <c r="AA16" i="1"/>
  <c r="Z16" i="1"/>
  <c r="Y16" i="1"/>
  <c r="AA12" i="1"/>
  <c r="Z12" i="1"/>
  <c r="Y12" i="1"/>
  <c r="AA8" i="1"/>
  <c r="Z8" i="1"/>
  <c r="Y8" i="1"/>
  <c r="T32" i="1"/>
  <c r="S32" i="1"/>
  <c r="R32" i="1"/>
  <c r="T28" i="1"/>
  <c r="S28" i="1"/>
  <c r="R28" i="1"/>
  <c r="T24" i="1"/>
  <c r="T33" i="1" s="1"/>
  <c r="S24" i="1"/>
  <c r="S33" i="1" s="1"/>
  <c r="R24" i="1"/>
  <c r="T20" i="1"/>
  <c r="S20" i="1"/>
  <c r="R20" i="1"/>
  <c r="T16" i="1"/>
  <c r="S16" i="1"/>
  <c r="R16" i="1"/>
  <c r="T12" i="1"/>
  <c r="S12" i="1"/>
  <c r="R12" i="1"/>
  <c r="T8" i="1"/>
  <c r="S8" i="1"/>
  <c r="R8" i="1"/>
  <c r="M32" i="1"/>
  <c r="L32" i="1"/>
  <c r="K32" i="1"/>
  <c r="M28" i="1"/>
  <c r="L28" i="1"/>
  <c r="K28" i="1"/>
  <c r="K33" i="1" s="1"/>
  <c r="M24" i="1"/>
  <c r="L24" i="1"/>
  <c r="K24" i="1"/>
  <c r="M20" i="1"/>
  <c r="L20" i="1"/>
  <c r="K20" i="1"/>
  <c r="M16" i="1"/>
  <c r="L16" i="1"/>
  <c r="K16" i="1"/>
  <c r="M12" i="1"/>
  <c r="L12" i="1"/>
  <c r="K12" i="1"/>
  <c r="M8" i="1"/>
  <c r="L8" i="1"/>
  <c r="K8" i="1"/>
  <c r="R33" i="1"/>
  <c r="F33" i="1"/>
  <c r="F32" i="1"/>
  <c r="F28" i="1"/>
  <c r="F24" i="1"/>
  <c r="F20" i="1"/>
  <c r="F16" i="1"/>
  <c r="F12" i="1"/>
  <c r="F8" i="1"/>
  <c r="E33" i="1"/>
  <c r="E32" i="1"/>
  <c r="E28" i="1"/>
  <c r="E24" i="1"/>
  <c r="E20" i="1"/>
  <c r="E16" i="1"/>
  <c r="E12" i="1"/>
  <c r="E8" i="1"/>
  <c r="D33" i="1"/>
  <c r="D32" i="1"/>
  <c r="D28" i="1"/>
  <c r="D24" i="1"/>
  <c r="D20" i="1"/>
  <c r="D16" i="1"/>
  <c r="D12" i="1"/>
  <c r="D8" i="1"/>
  <c r="J5" i="1"/>
  <c r="AZ31" i="1"/>
  <c r="AZ30" i="1"/>
  <c r="AZ29" i="1"/>
  <c r="AZ27" i="1"/>
  <c r="AZ26" i="1"/>
  <c r="AZ25" i="1"/>
  <c r="AZ28" i="1" s="1"/>
  <c r="AZ23" i="1"/>
  <c r="AZ22" i="1"/>
  <c r="AZ21" i="1"/>
  <c r="AZ24" i="1" s="1"/>
  <c r="AZ19" i="1"/>
  <c r="AZ18" i="1"/>
  <c r="AZ17" i="1"/>
  <c r="AZ20" i="1" s="1"/>
  <c r="AZ15" i="1"/>
  <c r="AZ14" i="1"/>
  <c r="AZ13" i="1"/>
  <c r="AZ16" i="1" s="1"/>
  <c r="AZ11" i="1"/>
  <c r="AZ10" i="1"/>
  <c r="AZ9" i="1"/>
  <c r="AZ7" i="1"/>
  <c r="AZ6" i="1"/>
  <c r="AZ5" i="1"/>
  <c r="AZ8" i="1" s="1"/>
  <c r="AS25" i="1"/>
  <c r="AS23" i="1"/>
  <c r="AS22" i="1"/>
  <c r="AS21" i="1"/>
  <c r="AS24" i="1" s="1"/>
  <c r="AS19" i="1"/>
  <c r="AS18" i="1"/>
  <c r="AS17" i="1"/>
  <c r="AS20" i="1" s="1"/>
  <c r="AS15" i="1"/>
  <c r="AS14" i="1"/>
  <c r="AS13" i="1"/>
  <c r="AS11" i="1"/>
  <c r="AS10" i="1"/>
  <c r="AS9" i="1"/>
  <c r="AS12" i="1" s="1"/>
  <c r="AS7" i="1"/>
  <c r="AS6" i="1"/>
  <c r="AS5" i="1"/>
  <c r="AL32" i="1"/>
  <c r="AL29" i="1"/>
  <c r="AL27" i="1"/>
  <c r="AL26" i="1"/>
  <c r="AL25" i="1"/>
  <c r="AL28" i="1" s="1"/>
  <c r="AL23" i="1"/>
  <c r="AL22" i="1"/>
  <c r="AL21" i="1"/>
  <c r="AL24" i="1" s="1"/>
  <c r="AL19" i="1"/>
  <c r="AL18" i="1"/>
  <c r="AL17" i="1"/>
  <c r="AL20" i="1" s="1"/>
  <c r="AL15" i="1"/>
  <c r="AL14" i="1"/>
  <c r="AL13" i="1"/>
  <c r="AL16" i="1" s="1"/>
  <c r="AL11" i="1"/>
  <c r="AL10" i="1"/>
  <c r="AL9" i="1"/>
  <c r="AL12" i="1" s="1"/>
  <c r="AL7" i="1"/>
  <c r="AL6" i="1"/>
  <c r="AL5" i="1"/>
  <c r="AL8" i="1" s="1"/>
  <c r="AE31" i="1"/>
  <c r="AE30" i="1"/>
  <c r="AE29" i="1"/>
  <c r="AE32" i="1" s="1"/>
  <c r="AE27" i="1"/>
  <c r="AE26" i="1"/>
  <c r="AE25" i="1"/>
  <c r="AE23" i="1"/>
  <c r="AE22" i="1"/>
  <c r="AE21" i="1"/>
  <c r="AE19" i="1"/>
  <c r="AE18" i="1"/>
  <c r="AE17" i="1"/>
  <c r="AE15" i="1"/>
  <c r="AE14" i="1"/>
  <c r="AE13" i="1"/>
  <c r="AE11" i="1"/>
  <c r="AE10" i="1"/>
  <c r="AE9" i="1"/>
  <c r="AE7" i="1"/>
  <c r="AE6" i="1"/>
  <c r="AE5" i="1"/>
  <c r="AE8" i="1" s="1"/>
  <c r="X31" i="1"/>
  <c r="X30" i="1"/>
  <c r="X29" i="1"/>
  <c r="X27" i="1"/>
  <c r="X26" i="1"/>
  <c r="X25" i="1"/>
  <c r="X23" i="1"/>
  <c r="X22" i="1"/>
  <c r="X21" i="1"/>
  <c r="X24" i="1" s="1"/>
  <c r="X19" i="1"/>
  <c r="X18" i="1"/>
  <c r="X17" i="1"/>
  <c r="X15" i="1"/>
  <c r="X14" i="1"/>
  <c r="X13" i="1"/>
  <c r="X11" i="1"/>
  <c r="X10" i="1"/>
  <c r="X9" i="1"/>
  <c r="X7" i="1"/>
  <c r="X6" i="1"/>
  <c r="X5" i="1"/>
  <c r="Q31" i="1"/>
  <c r="Q30" i="1"/>
  <c r="Q29" i="1"/>
  <c r="Q27" i="1"/>
  <c r="Q26" i="1"/>
  <c r="Q25" i="1"/>
  <c r="Q28" i="1" s="1"/>
  <c r="Q23" i="1"/>
  <c r="Q22" i="1"/>
  <c r="Q21" i="1"/>
  <c r="Q19" i="1"/>
  <c r="Q18" i="1"/>
  <c r="Q17" i="1"/>
  <c r="Q15" i="1"/>
  <c r="Q14" i="1"/>
  <c r="Q13" i="1"/>
  <c r="Q16" i="1" s="1"/>
  <c r="Q11" i="1"/>
  <c r="Q10" i="1"/>
  <c r="Q9" i="1"/>
  <c r="Q12" i="1" s="1"/>
  <c r="Q7" i="1"/>
  <c r="Q6" i="1"/>
  <c r="Q5" i="1"/>
  <c r="AX31" i="1"/>
  <c r="AX30" i="1"/>
  <c r="AX29" i="1"/>
  <c r="AX27" i="1"/>
  <c r="AX26" i="1"/>
  <c r="AX25" i="1"/>
  <c r="AX28" i="1" s="1"/>
  <c r="AX23" i="1"/>
  <c r="AX22" i="1"/>
  <c r="AX21" i="1"/>
  <c r="AX19" i="1"/>
  <c r="AX18" i="1"/>
  <c r="AX17" i="1"/>
  <c r="AX15" i="1"/>
  <c r="AX14" i="1"/>
  <c r="AX13" i="1"/>
  <c r="AX11" i="1"/>
  <c r="AX10" i="1"/>
  <c r="AX9" i="1"/>
  <c r="AX7" i="1"/>
  <c r="AX6" i="1"/>
  <c r="AX5" i="1"/>
  <c r="AQ25" i="1"/>
  <c r="AQ23" i="1"/>
  <c r="AQ22" i="1"/>
  <c r="AQ21" i="1"/>
  <c r="AQ24" i="1" s="1"/>
  <c r="AQ19" i="1"/>
  <c r="AQ18" i="1"/>
  <c r="AQ17" i="1"/>
  <c r="AQ15" i="1"/>
  <c r="AQ14" i="1"/>
  <c r="AQ13" i="1"/>
  <c r="AQ11" i="1"/>
  <c r="AQ10" i="1"/>
  <c r="AQ9" i="1"/>
  <c r="AQ12" i="1" s="1"/>
  <c r="AQ7" i="1"/>
  <c r="AQ6" i="1"/>
  <c r="AQ5" i="1"/>
  <c r="AQ8" i="1" s="1"/>
  <c r="AJ29" i="1"/>
  <c r="AJ27" i="1"/>
  <c r="AJ26" i="1"/>
  <c r="AJ25" i="1"/>
  <c r="AJ28" i="1" s="1"/>
  <c r="AJ23" i="1"/>
  <c r="AJ22" i="1"/>
  <c r="AJ21" i="1"/>
  <c r="AJ24" i="1" s="1"/>
  <c r="AJ19" i="1"/>
  <c r="AJ18" i="1"/>
  <c r="AJ17" i="1"/>
  <c r="AJ20" i="1" s="1"/>
  <c r="AJ15" i="1"/>
  <c r="AJ14" i="1"/>
  <c r="AJ13" i="1"/>
  <c r="AJ12" i="1"/>
  <c r="AJ11" i="1"/>
  <c r="AJ10" i="1"/>
  <c r="AJ9" i="1"/>
  <c r="AJ7" i="1"/>
  <c r="AJ6" i="1"/>
  <c r="AJ5" i="1"/>
  <c r="AC31" i="1"/>
  <c r="AC30" i="1"/>
  <c r="AC29" i="1"/>
  <c r="AC27" i="1"/>
  <c r="AC26" i="1"/>
  <c r="AC25" i="1"/>
  <c r="AC28" i="1" s="1"/>
  <c r="AC23" i="1"/>
  <c r="AC22" i="1"/>
  <c r="AC21" i="1"/>
  <c r="AC24" i="1" s="1"/>
  <c r="AC19" i="1"/>
  <c r="AC18" i="1"/>
  <c r="AC20" i="1" s="1"/>
  <c r="AC17" i="1"/>
  <c r="AC15" i="1"/>
  <c r="AC14" i="1"/>
  <c r="AC13" i="1"/>
  <c r="AC16" i="1" s="1"/>
  <c r="AC11" i="1"/>
  <c r="AC10" i="1"/>
  <c r="AC9" i="1"/>
  <c r="AC7" i="1"/>
  <c r="AC6" i="1"/>
  <c r="AC5" i="1"/>
  <c r="AC8" i="1" s="1"/>
  <c r="V31" i="1"/>
  <c r="V30" i="1"/>
  <c r="V29" i="1"/>
  <c r="V27" i="1"/>
  <c r="V26" i="1"/>
  <c r="V25" i="1"/>
  <c r="V23" i="1"/>
  <c r="V22" i="1"/>
  <c r="V21" i="1"/>
  <c r="V19" i="1"/>
  <c r="V18" i="1"/>
  <c r="V17" i="1"/>
  <c r="V15" i="1"/>
  <c r="V14" i="1"/>
  <c r="V13" i="1"/>
  <c r="V11" i="1"/>
  <c r="V10" i="1"/>
  <c r="V9" i="1"/>
  <c r="V7" i="1"/>
  <c r="V6" i="1"/>
  <c r="V5" i="1"/>
  <c r="V8" i="1" s="1"/>
  <c r="O31" i="1"/>
  <c r="O30" i="1"/>
  <c r="O29" i="1"/>
  <c r="O32" i="1" s="1"/>
  <c r="O27" i="1"/>
  <c r="O26" i="1"/>
  <c r="O25" i="1"/>
  <c r="O23" i="1"/>
  <c r="O22" i="1"/>
  <c r="O21" i="1"/>
  <c r="O19" i="1"/>
  <c r="O18" i="1"/>
  <c r="O17" i="1"/>
  <c r="O15" i="1"/>
  <c r="O14" i="1"/>
  <c r="O13" i="1"/>
  <c r="O16" i="1" s="1"/>
  <c r="O11" i="1"/>
  <c r="O10" i="1"/>
  <c r="O9" i="1"/>
  <c r="O12" i="1" s="1"/>
  <c r="O7" i="1"/>
  <c r="O6" i="1"/>
  <c r="O5" i="1"/>
  <c r="J31" i="1"/>
  <c r="J30" i="1"/>
  <c r="J29" i="1"/>
  <c r="J27" i="1"/>
  <c r="J26" i="1"/>
  <c r="J25" i="1"/>
  <c r="J23" i="1"/>
  <c r="J22" i="1"/>
  <c r="J21" i="1"/>
  <c r="J24" i="1" s="1"/>
  <c r="J19" i="1"/>
  <c r="J18" i="1"/>
  <c r="J17" i="1"/>
  <c r="J20" i="1" s="1"/>
  <c r="J15" i="1"/>
  <c r="J14" i="1"/>
  <c r="J13" i="1"/>
  <c r="J11" i="1"/>
  <c r="J10" i="1"/>
  <c r="J9" i="1"/>
  <c r="J7" i="1"/>
  <c r="J6" i="1"/>
  <c r="J8" i="1"/>
  <c r="H31" i="1"/>
  <c r="H30" i="1"/>
  <c r="H29" i="1"/>
  <c r="H27" i="1"/>
  <c r="H26" i="1"/>
  <c r="H25" i="1"/>
  <c r="H23" i="1"/>
  <c r="H22" i="1"/>
  <c r="H21" i="1"/>
  <c r="H19" i="1"/>
  <c r="H18" i="1"/>
  <c r="H17" i="1"/>
  <c r="H15" i="1"/>
  <c r="H14" i="1"/>
  <c r="H13" i="1"/>
  <c r="H11" i="1"/>
  <c r="H10" i="1"/>
  <c r="H9" i="1"/>
  <c r="H6" i="1"/>
  <c r="H7" i="1"/>
  <c r="H5" i="1"/>
  <c r="AQ28" i="1" l="1"/>
  <c r="AU33" i="1"/>
  <c r="AA33" i="1"/>
  <c r="M33" i="1"/>
  <c r="L33" i="1"/>
  <c r="J28" i="1"/>
  <c r="X12" i="1"/>
  <c r="V32" i="1"/>
  <c r="X28" i="1"/>
  <c r="X8" i="1"/>
  <c r="AX12" i="1"/>
  <c r="AX8" i="1"/>
  <c r="AX20" i="1"/>
  <c r="AX32" i="1"/>
  <c r="AZ12" i="1"/>
  <c r="AZ33" i="1" s="1"/>
  <c r="AZ32" i="1"/>
  <c r="AS16" i="1"/>
  <c r="AS28" i="1"/>
  <c r="AS8" i="1"/>
  <c r="AL33" i="1"/>
  <c r="AE20" i="1"/>
  <c r="AE12" i="1"/>
  <c r="AE33" i="1" s="1"/>
  <c r="AE24" i="1"/>
  <c r="AE16" i="1"/>
  <c r="AE28" i="1"/>
  <c r="Q8" i="1"/>
  <c r="Q20" i="1"/>
  <c r="Q32" i="1"/>
  <c r="Q24" i="1"/>
  <c r="AX24" i="1"/>
  <c r="AX16" i="1"/>
  <c r="AQ20" i="1"/>
  <c r="AQ16" i="1"/>
  <c r="AQ33" i="1" s="1"/>
  <c r="AJ32" i="1"/>
  <c r="AJ16" i="1"/>
  <c r="AJ8" i="1"/>
  <c r="AC12" i="1"/>
  <c r="AC33" i="1" s="1"/>
  <c r="AC32" i="1"/>
  <c r="V24" i="1"/>
  <c r="V16" i="1"/>
  <c r="V20" i="1"/>
  <c r="V12" i="1"/>
  <c r="O24" i="1"/>
  <c r="O28" i="1"/>
  <c r="O8" i="1"/>
  <c r="O20" i="1"/>
  <c r="V28" i="1"/>
  <c r="X16" i="1"/>
  <c r="X20" i="1"/>
  <c r="X32" i="1"/>
  <c r="Q33" i="1"/>
  <c r="O33" i="1"/>
  <c r="J16" i="1"/>
  <c r="J32" i="1"/>
  <c r="J12" i="1"/>
  <c r="H20" i="1"/>
  <c r="H12" i="1"/>
  <c r="H24" i="1"/>
  <c r="H16" i="1"/>
  <c r="H28" i="1"/>
  <c r="H8" i="1"/>
  <c r="H32" i="1"/>
  <c r="AJ33" i="1" l="1"/>
  <c r="J33" i="1"/>
  <c r="V33" i="1"/>
  <c r="X33" i="1"/>
  <c r="AX33" i="1"/>
  <c r="AS33" i="1"/>
  <c r="H33" i="1"/>
</calcChain>
</file>

<file path=xl/sharedStrings.xml><?xml version="1.0" encoding="utf-8"?>
<sst xmlns="http://schemas.openxmlformats.org/spreadsheetml/2006/main" count="132" uniqueCount="30">
  <si>
    <t>Østfold,
Akershus,
Oslo and
Hedmark</t>
  </si>
  <si>
    <t>Oppland,
Buskerud
and
Vestfold</t>
  </si>
  <si>
    <t>Telemark,
Aust-Agder
and
Vest-Agder</t>
  </si>
  <si>
    <t>Rogaland,
Hordaland,
Sogn og Fjordane and
Møre og Romsdal</t>
  </si>
  <si>
    <t>Sør-Trøndelag
and
Nord- Trøndelag</t>
  </si>
  <si>
    <t>Nordland
and
Troms</t>
  </si>
  <si>
    <t>Alle
All regions</t>
  </si>
  <si>
    <t>Region</t>
  </si>
  <si>
    <t xml:space="preserve"> -- </t>
  </si>
  <si>
    <t>23-26</t>
  </si>
  <si>
    <t>Hogstklasse
Development class</t>
  </si>
  <si>
    <t>Bonitetsklasse H40
Site quality class H40</t>
  </si>
  <si>
    <t>Totalt</t>
  </si>
  <si>
    <t>ID</t>
  </si>
  <si>
    <t>Finnmark Region forest figures are not included in the statistics for period 2005-2009, representing NFI 9</t>
  </si>
  <si>
    <t>Tabell 23. Skogbruksmark: årlig tilvekst fordelt på bonitetsklasser og hogstklasser. Første kolonne under hver region viser total tilvekst/år (1000 m3). Andre kolonne viser årlig tilvekst per hektar i m3. Tredje kolonne viser årlig tilvekst i % av stående volum.
Table 23. Forestry land: annual increment by site quality classes and development classes. The first column under each region gives the total annual increment (1000 m3). The second column shows the volume per ha. The third column shows the volume in % of total volume.</t>
  </si>
  <si>
    <t>Sums checked by JRC: 10-2018</t>
  </si>
  <si>
    <t>Percentages calculated by JRC: 10-2018</t>
  </si>
  <si>
    <t>Original total
annual
Tilvekst
Increment
(in 1000 m3)</t>
  </si>
  <si>
    <t>Original
Volum
Volume
(in 1000 m3)
from
Table 19</t>
  </si>
  <si>
    <t>Attention:</t>
  </si>
  <si>
    <t>Sum / Average</t>
  </si>
  <si>
    <t>Original
Areal
Area (in 1000 ha)
from
Table 10</t>
  </si>
  <si>
    <r>
      <rPr>
        <b/>
        <sz val="11"/>
        <color theme="1"/>
        <rFont val="Calibri"/>
        <family val="2"/>
        <scheme val="minor"/>
      </rPr>
      <t>Increment/ha</t>
    </r>
    <r>
      <rPr>
        <sz val="11"/>
        <color theme="1"/>
        <rFont val="Calibri"/>
        <family val="2"/>
        <scheme val="minor"/>
      </rPr>
      <t xml:space="preserve"> figures shown here (in yellow) do not fit exactly </t>
    </r>
    <r>
      <rPr>
        <b/>
        <i/>
        <sz val="11"/>
        <color theme="1"/>
        <rFont val="Calibri"/>
        <family val="2"/>
        <scheme val="minor"/>
      </rPr>
      <t>with the result (in light green) calculated</t>
    </r>
    <r>
      <rPr>
        <sz val="11"/>
        <color theme="1"/>
        <rFont val="Calibri"/>
        <family val="2"/>
        <scheme val="minor"/>
      </rPr>
      <t xml:space="preserve"> by dividing the total increment of this (table 23) with the total area of table 10 of the NFI Report 9 (2005-2009). Find here all yellow marked original figures recalculated in the green column and compare the larger and smaller differences between both columns.</t>
    </r>
  </si>
  <si>
    <r>
      <rPr>
        <b/>
        <sz val="11"/>
        <color theme="1"/>
        <rFont val="Calibri"/>
        <family val="2"/>
        <scheme val="minor"/>
      </rPr>
      <t>Volum Increment in %</t>
    </r>
    <r>
      <rPr>
        <sz val="11"/>
        <color theme="1"/>
        <rFont val="Calibri"/>
        <family val="2"/>
        <scheme val="minor"/>
      </rPr>
      <t xml:space="preserve"> figures shown here (in orange) do not fit exactly </t>
    </r>
    <r>
      <rPr>
        <b/>
        <i/>
        <sz val="11"/>
        <color theme="1"/>
        <rFont val="Calibri"/>
        <family val="2"/>
        <scheme val="minor"/>
      </rPr>
      <t>with the result (in light blue) calculated</t>
    </r>
    <r>
      <rPr>
        <sz val="11"/>
        <color theme="1"/>
        <rFont val="Calibri"/>
        <family val="2"/>
        <scheme val="minor"/>
      </rPr>
      <t xml:space="preserve"> by dividing the total increment of this (table 23) with the total volume of table 19 of the NFI Report 9 (2005-2009). Find here all orange marked original figures recalculated in the blue column and compare the larger and smaller differences between both columns.</t>
    </r>
  </si>
  <si>
    <t>Original total
annual
Tilvekst
Increment
(in 1000 m3)
Table 23</t>
  </si>
  <si>
    <t>Original volume Increment (Table 23) in %
of total volume (Table 19)</t>
  </si>
  <si>
    <t>Calculated volume Increment (Table23) in %
of total volume (Table 19)</t>
  </si>
  <si>
    <t>Original total
annual
Tilvekst
Increment
(Table23)
/ Areal Area
(Table 10)
(in m3/ha)</t>
  </si>
  <si>
    <t>Calculated total
annual
Tilvekst
Increment
(Table23)
/ Areal Area
(Table 10)
(in m3/ha)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</si>
</sst>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i/>
      <sz val="10"/>
      <color theme="1"/>
      <name val="Calibri"/>
      <family val="2"/>
      <scheme val="minor"/>
    </font>
    <font>
      <b/>
      <i/>
      <sz val="10"/>
      <color theme="1"/>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4" tint="0.39997558519241921"/>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109">
    <xf numFmtId="0" fontId="0" fillId="0" borderId="0" xfId="0"/>
    <xf numFmtId="164" fontId="16" fillId="0" borderId="10" xfId="0" applyNumberFormat="1" applyFont="1" applyBorder="1"/>
    <xf numFmtId="164" fontId="16" fillId="0" borderId="11" xfId="0" applyNumberFormat="1" applyFont="1" applyBorder="1"/>
    <xf numFmtId="164" fontId="0" fillId="0" borderId="14" xfId="0" applyNumberFormat="1" applyBorder="1"/>
    <xf numFmtId="164" fontId="16" fillId="0" borderId="13" xfId="0" applyNumberFormat="1" applyFont="1" applyBorder="1"/>
    <xf numFmtId="164" fontId="0" fillId="0" borderId="18" xfId="0" applyNumberFormat="1" applyBorder="1"/>
    <xf numFmtId="3" fontId="16" fillId="0" borderId="11" xfId="0" applyNumberFormat="1" applyFont="1" applyBorder="1"/>
    <xf numFmtId="0" fontId="0" fillId="0" borderId="19" xfId="0" applyBorder="1" applyAlignment="1">
      <alignment horizontal="center" wrapText="1"/>
    </xf>
    <xf numFmtId="164" fontId="16" fillId="0" borderId="22" xfId="0" applyNumberFormat="1" applyFont="1" applyBorder="1"/>
    <xf numFmtId="0" fontId="16" fillId="0" borderId="0" xfId="0" applyFont="1"/>
    <xf numFmtId="0" fontId="0" fillId="0" borderId="23" xfId="0" applyBorder="1" applyAlignment="1">
      <alignment horizontal="center" wrapText="1"/>
    </xf>
    <xf numFmtId="164" fontId="0" fillId="0" borderId="24" xfId="0" applyNumberFormat="1" applyBorder="1"/>
    <xf numFmtId="164" fontId="0" fillId="0" borderId="25" xfId="0" applyNumberFormat="1" applyBorder="1"/>
    <xf numFmtId="164" fontId="16" fillId="0" borderId="26" xfId="0" applyNumberFormat="1" applyFont="1" applyBorder="1"/>
    <xf numFmtId="0" fontId="16" fillId="0" borderId="10" xfId="0" applyFont="1" applyBorder="1" applyAlignment="1">
      <alignment horizontal="center" wrapText="1"/>
    </xf>
    <xf numFmtId="0" fontId="0" fillId="0" borderId="10" xfId="0" applyBorder="1" applyAlignment="1">
      <alignment horizontal="center"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164" fontId="0" fillId="0" borderId="13" xfId="0" applyNumberFormat="1" applyBorder="1"/>
    <xf numFmtId="164" fontId="0" fillId="0" borderId="26" xfId="0" applyNumberFormat="1" applyBorder="1"/>
    <xf numFmtId="164" fontId="0" fillId="33" borderId="14" xfId="0" applyNumberFormat="1" applyFill="1" applyBorder="1"/>
    <xf numFmtId="164" fontId="0" fillId="33" borderId="25" xfId="0" applyNumberFormat="1" applyFill="1" applyBorder="1"/>
    <xf numFmtId="164" fontId="16" fillId="33" borderId="11" xfId="0" applyNumberFormat="1" applyFont="1" applyFill="1" applyBorder="1"/>
    <xf numFmtId="0" fontId="0" fillId="0" borderId="0" xfId="0" applyBorder="1" applyAlignment="1">
      <alignment vertical="center" wrapText="1"/>
    </xf>
    <xf numFmtId="0" fontId="0" fillId="0" borderId="0" xfId="0" applyBorder="1"/>
    <xf numFmtId="0" fontId="0" fillId="0" borderId="10" xfId="0" applyBorder="1" applyAlignment="1">
      <alignment horizontal="center" vertical="top"/>
    </xf>
    <xf numFmtId="0" fontId="0" fillId="0" borderId="27" xfId="0" applyBorder="1" applyAlignment="1">
      <alignment horizontal="center"/>
    </xf>
    <xf numFmtId="0" fontId="0" fillId="0" borderId="12" xfId="0" applyBorder="1" applyAlignment="1">
      <alignment horizontal="center" vertical="top" wrapText="1"/>
    </xf>
    <xf numFmtId="165" fontId="0" fillId="0" borderId="0" xfId="0" applyNumberFormat="1"/>
    <xf numFmtId="0" fontId="0" fillId="0" borderId="0" xfId="0" applyAlignment="1">
      <alignment vertical="top"/>
    </xf>
    <xf numFmtId="0" fontId="0" fillId="0" borderId="29" xfId="0" applyBorder="1" applyAlignment="1">
      <alignment horizontal="center"/>
    </xf>
    <xf numFmtId="0" fontId="0" fillId="0" borderId="30" xfId="0" applyBorder="1" applyAlignment="1">
      <alignment horizontal="center"/>
    </xf>
    <xf numFmtId="0" fontId="16" fillId="0" borderId="12" xfId="0" applyFont="1" applyBorder="1" applyAlignment="1">
      <alignment horizontal="center"/>
    </xf>
    <xf numFmtId="0" fontId="0" fillId="0" borderId="0" xfId="0" applyFill="1" applyBorder="1" applyAlignment="1">
      <alignment horizontal="left" wrapText="1"/>
    </xf>
    <xf numFmtId="164" fontId="0" fillId="33" borderId="18" xfId="0" applyNumberFormat="1" applyFill="1" applyBorder="1"/>
    <xf numFmtId="164" fontId="0" fillId="33" borderId="24" xfId="0" applyNumberFormat="1" applyFill="1" applyBorder="1"/>
    <xf numFmtId="164" fontId="16" fillId="33" borderId="22" xfId="0" applyNumberFormat="1" applyFont="1" applyFill="1" applyBorder="1"/>
    <xf numFmtId="164" fontId="0" fillId="34" borderId="18" xfId="0" applyNumberFormat="1" applyFill="1" applyBorder="1"/>
    <xf numFmtId="164" fontId="0" fillId="34" borderId="24" xfId="0" applyNumberFormat="1" applyFill="1" applyBorder="1"/>
    <xf numFmtId="164" fontId="16" fillId="34" borderId="22" xfId="0" applyNumberFormat="1" applyFont="1" applyFill="1" applyBorder="1"/>
    <xf numFmtId="165" fontId="0" fillId="35" borderId="14" xfId="42" applyNumberFormat="1" applyFont="1" applyFill="1" applyBorder="1"/>
    <xf numFmtId="165" fontId="0" fillId="35" borderId="25" xfId="42" applyNumberFormat="1" applyFont="1" applyFill="1" applyBorder="1"/>
    <xf numFmtId="165" fontId="16" fillId="35" borderId="22" xfId="42" applyNumberFormat="1" applyFont="1" applyFill="1" applyBorder="1"/>
    <xf numFmtId="165" fontId="16" fillId="35" borderId="11" xfId="42" applyNumberFormat="1" applyFont="1" applyFill="1" applyBorder="1"/>
    <xf numFmtId="165" fontId="16" fillId="35" borderId="11" xfId="0" applyNumberFormat="1" applyFont="1" applyFill="1" applyBorder="1"/>
    <xf numFmtId="0" fontId="0" fillId="35" borderId="0" xfId="0" applyFill="1"/>
    <xf numFmtId="165" fontId="0" fillId="35" borderId="0" xfId="0" applyNumberFormat="1" applyFill="1"/>
    <xf numFmtId="0" fontId="0" fillId="34" borderId="0" xfId="0" applyFill="1" applyBorder="1" applyAlignment="1">
      <alignment horizontal="left"/>
    </xf>
    <xf numFmtId="0" fontId="0" fillId="34" borderId="0" xfId="0" applyFill="1"/>
    <xf numFmtId="165" fontId="0" fillId="34" borderId="0" xfId="0" applyNumberFormat="1" applyFill="1"/>
    <xf numFmtId="164" fontId="0" fillId="36" borderId="18" xfId="0" applyNumberFormat="1" applyFill="1" applyBorder="1"/>
    <xf numFmtId="164" fontId="16" fillId="36" borderId="22" xfId="0" applyNumberFormat="1" applyFont="1" applyFill="1" applyBorder="1"/>
    <xf numFmtId="164" fontId="0" fillId="36" borderId="24" xfId="0" applyNumberFormat="1" applyFill="1" applyBorder="1"/>
    <xf numFmtId="165" fontId="0" fillId="37" borderId="14" xfId="42" applyNumberFormat="1" applyFont="1" applyFill="1" applyBorder="1"/>
    <xf numFmtId="165" fontId="0" fillId="37" borderId="25" xfId="42" applyNumberFormat="1" applyFont="1" applyFill="1" applyBorder="1"/>
    <xf numFmtId="165" fontId="16" fillId="37" borderId="11" xfId="42" applyNumberFormat="1" applyFont="1" applyFill="1" applyBorder="1"/>
    <xf numFmtId="0" fontId="16" fillId="0" borderId="22" xfId="0" applyFont="1" applyBorder="1" applyAlignment="1">
      <alignment vertical="top" wrapText="1"/>
    </xf>
    <xf numFmtId="0" fontId="16" fillId="0" borderId="28" xfId="0" applyFont="1" applyBorder="1" applyAlignment="1">
      <alignment vertical="top" wrapText="1"/>
    </xf>
    <xf numFmtId="0" fontId="16" fillId="35" borderId="11" xfId="0" applyFont="1" applyFill="1" applyBorder="1" applyAlignment="1">
      <alignment vertical="top" wrapText="1"/>
    </xf>
    <xf numFmtId="0" fontId="16" fillId="33" borderId="22" xfId="0" applyFont="1" applyFill="1" applyBorder="1" applyAlignment="1">
      <alignment vertical="top" wrapText="1"/>
    </xf>
    <xf numFmtId="0" fontId="16" fillId="33" borderId="11" xfId="0" applyFont="1" applyFill="1" applyBorder="1" applyAlignment="1">
      <alignment vertical="top" wrapText="1"/>
    </xf>
    <xf numFmtId="0" fontId="16" fillId="33" borderId="28" xfId="0" applyFont="1" applyFill="1" applyBorder="1" applyAlignment="1">
      <alignment vertical="top" wrapText="1"/>
    </xf>
    <xf numFmtId="164" fontId="16" fillId="33" borderId="10" xfId="0" applyNumberFormat="1" applyFont="1" applyFill="1" applyBorder="1"/>
    <xf numFmtId="0" fontId="0" fillId="36" borderId="0" xfId="0" applyFill="1"/>
    <xf numFmtId="0" fontId="0" fillId="37" borderId="0" xfId="0" applyFill="1"/>
    <xf numFmtId="4" fontId="19" fillId="36" borderId="18" xfId="0" applyNumberFormat="1" applyFont="1" applyFill="1" applyBorder="1"/>
    <xf numFmtId="4" fontId="20" fillId="36" borderId="22" xfId="0" applyNumberFormat="1" applyFont="1" applyFill="1" applyBorder="1"/>
    <xf numFmtId="4" fontId="19" fillId="36" borderId="24" xfId="0" applyNumberFormat="1" applyFont="1" applyFill="1" applyBorder="1"/>
    <xf numFmtId="165" fontId="21" fillId="0" borderId="0" xfId="0" applyNumberFormat="1" applyFont="1"/>
    <xf numFmtId="0" fontId="21" fillId="0" borderId="0" xfId="0" applyFont="1"/>
    <xf numFmtId="0" fontId="21" fillId="36" borderId="0" xfId="0" applyFont="1" applyFill="1"/>
    <xf numFmtId="0" fontId="21" fillId="37" borderId="0" xfId="0" applyFont="1" applyFill="1"/>
    <xf numFmtId="165" fontId="21" fillId="34" borderId="0" xfId="0" applyNumberFormat="1" applyFont="1" applyFill="1"/>
    <xf numFmtId="165" fontId="21" fillId="35" borderId="0" xfId="0" applyNumberFormat="1" applyFont="1" applyFill="1"/>
    <xf numFmtId="0" fontId="21" fillId="34" borderId="0" xfId="0" applyFont="1" applyFill="1"/>
    <xf numFmtId="0" fontId="21" fillId="35" borderId="0" xfId="0" applyFont="1" applyFill="1"/>
    <xf numFmtId="0" fontId="16" fillId="34" borderId="22" xfId="0" applyFont="1" applyFill="1" applyBorder="1" applyAlignment="1">
      <alignment vertical="top" wrapText="1"/>
    </xf>
    <xf numFmtId="0" fontId="19" fillId="36" borderId="22" xfId="0" applyFont="1" applyFill="1" applyBorder="1" applyAlignment="1">
      <alignment vertical="top" wrapText="1"/>
    </xf>
    <xf numFmtId="0" fontId="19" fillId="37" borderId="17" xfId="0" applyFont="1" applyFill="1" applyBorder="1" applyAlignment="1">
      <alignment vertical="top" wrapText="1"/>
    </xf>
    <xf numFmtId="10" fontId="19" fillId="37" borderId="15" xfId="42" applyNumberFormat="1" applyFont="1" applyFill="1" applyBorder="1"/>
    <xf numFmtId="10" fontId="20" fillId="37" borderId="17" xfId="42" applyNumberFormat="1" applyFont="1" applyFill="1" applyBorder="1"/>
    <xf numFmtId="0" fontId="16" fillId="33" borderId="10" xfId="0" applyFont="1" applyFill="1" applyBorder="1" applyAlignment="1">
      <alignment vertical="top" wrapText="1"/>
    </xf>
    <xf numFmtId="164" fontId="0" fillId="33" borderId="13" xfId="0" applyNumberFormat="1" applyFill="1" applyBorder="1"/>
    <xf numFmtId="164" fontId="0" fillId="33" borderId="26" xfId="0" applyNumberFormat="1" applyFill="1" applyBorder="1"/>
    <xf numFmtId="10" fontId="19" fillId="37" borderId="21" xfId="42" applyNumberFormat="1" applyFont="1" applyFill="1" applyBorder="1"/>
    <xf numFmtId="10" fontId="20" fillId="37" borderId="20" xfId="42" applyNumberFormat="1" applyFont="1" applyFill="1" applyBorder="1"/>
    <xf numFmtId="3" fontId="16" fillId="0" borderId="10" xfId="0" applyNumberFormat="1" applyFont="1" applyBorder="1"/>
    <xf numFmtId="165" fontId="0" fillId="37" borderId="0" xfId="0" applyNumberFormat="1" applyFill="1"/>
    <xf numFmtId="164" fontId="16" fillId="0" borderId="10" xfId="0" applyNumberFormat="1" applyFont="1" applyFill="1" applyBorder="1"/>
    <xf numFmtId="164" fontId="16" fillId="0" borderId="11" xfId="0" applyNumberFormat="1" applyFont="1" applyFill="1" applyBorder="1"/>
    <xf numFmtId="0" fontId="0" fillId="0" borderId="10" xfId="0" applyBorder="1" applyAlignment="1">
      <alignment horizontal="center" wrapText="1"/>
    </xf>
    <xf numFmtId="0" fontId="0" fillId="0" borderId="22"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16" fillId="0" borderId="16" xfId="0" applyFont="1" applyBorder="1" applyAlignment="1">
      <alignment horizontal="center" wrapText="1"/>
    </xf>
    <xf numFmtId="0" fontId="16" fillId="0" borderId="20" xfId="0" applyFont="1" applyBorder="1" applyAlignment="1">
      <alignment horizontal="center" wrapText="1"/>
    </xf>
    <xf numFmtId="0" fontId="16" fillId="0" borderId="17" xfId="0" applyFont="1" applyBorder="1" applyAlignment="1">
      <alignment horizontal="center" wrapText="1"/>
    </xf>
    <xf numFmtId="0" fontId="0" fillId="0" borderId="16" xfId="0" applyBorder="1" applyAlignment="1">
      <alignment horizontal="center"/>
    </xf>
    <xf numFmtId="0" fontId="0" fillId="0" borderId="20" xfId="0" applyBorder="1" applyAlignment="1">
      <alignment horizontal="center"/>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16" fillId="0" borderId="16" xfId="0" applyFont="1" applyFill="1" applyBorder="1" applyAlignment="1">
      <alignment horizontal="center" wrapText="1"/>
    </xf>
    <xf numFmtId="0" fontId="16" fillId="0" borderId="20" xfId="0" applyFont="1" applyFill="1" applyBorder="1" applyAlignment="1">
      <alignment horizontal="center" wrapText="1"/>
    </xf>
    <xf numFmtId="0" fontId="0" fillId="33" borderId="16" xfId="0" applyFill="1" applyBorder="1" applyAlignment="1">
      <alignment horizontal="center" wrapText="1"/>
    </xf>
    <xf numFmtId="0" fontId="0" fillId="33" borderId="20" xfId="0" applyFill="1" applyBorder="1" applyAlignment="1">
      <alignment horizontal="center" wrapText="1"/>
    </xf>
    <xf numFmtId="0" fontId="0" fillId="33" borderId="17" xfId="0" applyFill="1" applyBorder="1" applyAlignment="1">
      <alignment horizontal="center" wrapText="1"/>
    </xf>
    <xf numFmtId="0" fontId="0" fillId="0" borderId="16" xfId="0" applyBorder="1" applyAlignment="1">
      <alignment horizontal="center" wrapText="1"/>
    </xf>
    <xf numFmtId="0" fontId="0" fillId="0" borderId="20" xfId="0" applyBorder="1" applyAlignment="1">
      <alignment horizontal="center" wrapText="1"/>
    </xf>
    <xf numFmtId="0" fontId="0" fillId="0" borderId="17" xfId="0"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2"/>
  <sheetViews>
    <sheetView tabSelected="1" zoomScaleNormal="100" workbookViewId="0">
      <pane xSplit="3" ySplit="4" topLeftCell="D5" activePane="bottomRight" state="frozen"/>
      <selection pane="topRight" activeCell="D1" sqref="D1"/>
      <selection pane="bottomLeft" activeCell="A5" sqref="A5"/>
      <selection pane="bottomRight"/>
    </sheetView>
  </sheetViews>
  <sheetFormatPr defaultRowHeight="15" x14ac:dyDescent="0.25"/>
  <cols>
    <col min="2" max="2" width="15" customWidth="1"/>
    <col min="3" max="3" width="14.5703125" customWidth="1"/>
    <col min="4" max="7" width="11.7109375" customWidth="1"/>
    <col min="8" max="8" width="11.7109375" style="69" customWidth="1"/>
    <col min="9" max="9" width="11.7109375" customWidth="1"/>
    <col min="10" max="10" width="10.7109375" style="68" customWidth="1"/>
    <col min="11" max="14" width="11.7109375" customWidth="1"/>
    <col min="15" max="15" width="11.7109375" style="69" customWidth="1"/>
    <col min="16" max="16" width="11.7109375" customWidth="1"/>
    <col min="17" max="17" width="10.7109375" style="68" customWidth="1"/>
    <col min="18" max="23" width="11.7109375" customWidth="1"/>
    <col min="24" max="24" width="10.7109375" style="28" customWidth="1"/>
    <col min="25" max="30" width="11.7109375" customWidth="1"/>
    <col min="31" max="31" width="10.7109375" style="28" customWidth="1"/>
    <col min="32" max="37" width="11.7109375" customWidth="1"/>
    <col min="38" max="38" width="10.7109375" style="28" customWidth="1"/>
    <col min="39" max="44" width="11.7109375" customWidth="1"/>
    <col min="45" max="45" width="10.7109375" style="28" customWidth="1"/>
    <col min="46" max="51" width="11.7109375" customWidth="1"/>
    <col min="52" max="52" width="10.7109375" style="28" customWidth="1"/>
  </cols>
  <sheetData>
    <row r="1" spans="1:52" ht="36.75" customHeight="1" thickBot="1" x14ac:dyDescent="0.3">
      <c r="A1" s="24"/>
      <c r="B1" s="24"/>
      <c r="C1" s="23"/>
      <c r="D1" s="99" t="s">
        <v>15</v>
      </c>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row>
    <row r="2" spans="1:52" ht="15.75" customHeight="1" thickBot="1" x14ac:dyDescent="0.3">
      <c r="A2" s="24"/>
      <c r="B2" s="23"/>
      <c r="C2" s="23"/>
      <c r="D2" s="97" t="s">
        <v>7</v>
      </c>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row>
    <row r="3" spans="1:52" ht="66.75" customHeight="1" thickBot="1" x14ac:dyDescent="0.3">
      <c r="A3" s="24"/>
      <c r="B3" s="23"/>
      <c r="C3" s="23"/>
      <c r="D3" s="90" t="s">
        <v>0</v>
      </c>
      <c r="E3" s="91"/>
      <c r="F3" s="91"/>
      <c r="G3" s="92"/>
      <c r="H3" s="92"/>
      <c r="I3" s="92"/>
      <c r="J3" s="93"/>
      <c r="K3" s="104" t="s">
        <v>1</v>
      </c>
      <c r="L3" s="104"/>
      <c r="M3" s="104"/>
      <c r="N3" s="104"/>
      <c r="O3" s="104"/>
      <c r="P3" s="104"/>
      <c r="Q3" s="104"/>
      <c r="R3" s="106" t="s">
        <v>2</v>
      </c>
      <c r="S3" s="107"/>
      <c r="T3" s="107"/>
      <c r="U3" s="107"/>
      <c r="V3" s="107"/>
      <c r="W3" s="107"/>
      <c r="X3" s="108"/>
      <c r="Y3" s="103" t="s">
        <v>3</v>
      </c>
      <c r="Z3" s="104"/>
      <c r="AA3" s="104"/>
      <c r="AB3" s="104"/>
      <c r="AC3" s="104"/>
      <c r="AD3" s="104"/>
      <c r="AE3" s="105"/>
      <c r="AF3" s="106" t="s">
        <v>4</v>
      </c>
      <c r="AG3" s="107"/>
      <c r="AH3" s="107"/>
      <c r="AI3" s="107"/>
      <c r="AJ3" s="107"/>
      <c r="AK3" s="107"/>
      <c r="AL3" s="108"/>
      <c r="AM3" s="103" t="s">
        <v>5</v>
      </c>
      <c r="AN3" s="104"/>
      <c r="AO3" s="104"/>
      <c r="AP3" s="104"/>
      <c r="AQ3" s="104"/>
      <c r="AR3" s="104"/>
      <c r="AS3" s="105"/>
      <c r="AT3" s="94" t="s">
        <v>6</v>
      </c>
      <c r="AU3" s="95"/>
      <c r="AV3" s="95"/>
      <c r="AW3" s="95"/>
      <c r="AX3" s="95"/>
      <c r="AY3" s="95"/>
      <c r="AZ3" s="96"/>
    </row>
    <row r="4" spans="1:52" s="29" customFormat="1" ht="136.5" customHeight="1" thickBot="1" x14ac:dyDescent="0.3">
      <c r="A4" s="25" t="s">
        <v>13</v>
      </c>
      <c r="B4" s="15" t="s">
        <v>11</v>
      </c>
      <c r="C4" s="27" t="s">
        <v>10</v>
      </c>
      <c r="D4" s="16" t="s">
        <v>22</v>
      </c>
      <c r="E4" s="17" t="s">
        <v>19</v>
      </c>
      <c r="F4" s="56" t="s">
        <v>25</v>
      </c>
      <c r="G4" s="76" t="s">
        <v>28</v>
      </c>
      <c r="H4" s="77" t="s">
        <v>29</v>
      </c>
      <c r="I4" s="58" t="s">
        <v>26</v>
      </c>
      <c r="J4" s="78" t="s">
        <v>27</v>
      </c>
      <c r="K4" s="81" t="s">
        <v>22</v>
      </c>
      <c r="L4" s="60" t="s">
        <v>19</v>
      </c>
      <c r="M4" s="59" t="s">
        <v>18</v>
      </c>
      <c r="N4" s="76" t="s">
        <v>28</v>
      </c>
      <c r="O4" s="77" t="s">
        <v>29</v>
      </c>
      <c r="P4" s="58" t="s">
        <v>26</v>
      </c>
      <c r="Q4" s="78" t="s">
        <v>27</v>
      </c>
      <c r="R4" s="16" t="s">
        <v>22</v>
      </c>
      <c r="S4" s="17" t="s">
        <v>19</v>
      </c>
      <c r="T4" s="57" t="s">
        <v>18</v>
      </c>
      <c r="U4" s="76" t="s">
        <v>28</v>
      </c>
      <c r="V4" s="77" t="s">
        <v>29</v>
      </c>
      <c r="W4" s="58" t="s">
        <v>26</v>
      </c>
      <c r="X4" s="78" t="s">
        <v>27</v>
      </c>
      <c r="Y4" s="81" t="s">
        <v>22</v>
      </c>
      <c r="Z4" s="60" t="s">
        <v>19</v>
      </c>
      <c r="AA4" s="61" t="s">
        <v>18</v>
      </c>
      <c r="AB4" s="76" t="s">
        <v>28</v>
      </c>
      <c r="AC4" s="77" t="s">
        <v>29</v>
      </c>
      <c r="AD4" s="58" t="s">
        <v>26</v>
      </c>
      <c r="AE4" s="78" t="s">
        <v>27</v>
      </c>
      <c r="AF4" s="16" t="s">
        <v>22</v>
      </c>
      <c r="AG4" s="17" t="s">
        <v>19</v>
      </c>
      <c r="AH4" s="57" t="s">
        <v>18</v>
      </c>
      <c r="AI4" s="76" t="s">
        <v>28</v>
      </c>
      <c r="AJ4" s="77" t="s">
        <v>29</v>
      </c>
      <c r="AK4" s="58" t="s">
        <v>26</v>
      </c>
      <c r="AL4" s="78" t="s">
        <v>27</v>
      </c>
      <c r="AM4" s="81" t="s">
        <v>22</v>
      </c>
      <c r="AN4" s="60" t="s">
        <v>19</v>
      </c>
      <c r="AO4" s="61" t="s">
        <v>18</v>
      </c>
      <c r="AP4" s="76" t="s">
        <v>28</v>
      </c>
      <c r="AQ4" s="77" t="s">
        <v>29</v>
      </c>
      <c r="AR4" s="58" t="s">
        <v>26</v>
      </c>
      <c r="AS4" s="78" t="s">
        <v>27</v>
      </c>
      <c r="AT4" s="16" t="s">
        <v>22</v>
      </c>
      <c r="AU4" s="17" t="s">
        <v>19</v>
      </c>
      <c r="AV4" s="57" t="s">
        <v>18</v>
      </c>
      <c r="AW4" s="76" t="s">
        <v>28</v>
      </c>
      <c r="AX4" s="77" t="s">
        <v>29</v>
      </c>
      <c r="AY4" s="58" t="s">
        <v>26</v>
      </c>
      <c r="AZ4" s="78" t="s">
        <v>27</v>
      </c>
    </row>
    <row r="5" spans="1:52" x14ac:dyDescent="0.25">
      <c r="A5" s="26">
        <v>1</v>
      </c>
      <c r="B5" s="7">
        <v>6</v>
      </c>
      <c r="C5" s="30">
        <v>3</v>
      </c>
      <c r="D5" s="18">
        <v>8.1</v>
      </c>
      <c r="E5" s="3">
        <v>194</v>
      </c>
      <c r="F5" s="5">
        <v>6.5</v>
      </c>
      <c r="G5" s="37">
        <v>0.8</v>
      </c>
      <c r="H5" s="65">
        <f>F5/D5</f>
        <v>0.80246913580246915</v>
      </c>
      <c r="I5" s="40">
        <v>3.6</v>
      </c>
      <c r="J5" s="79">
        <f>F5/E5</f>
        <v>3.3505154639175257E-2</v>
      </c>
      <c r="K5" s="82">
        <v>10.1</v>
      </c>
      <c r="L5" s="20">
        <v>228</v>
      </c>
      <c r="M5" s="34">
        <v>8.1</v>
      </c>
      <c r="N5" s="37">
        <v>0.8</v>
      </c>
      <c r="O5" s="65">
        <f>M5/K5</f>
        <v>0.80198019801980203</v>
      </c>
      <c r="P5" s="40">
        <v>3.6</v>
      </c>
      <c r="Q5" s="84">
        <f>M5/L5</f>
        <v>3.5526315789473684E-2</v>
      </c>
      <c r="R5" s="18">
        <v>7.7</v>
      </c>
      <c r="S5" s="3">
        <v>362</v>
      </c>
      <c r="T5" s="5">
        <v>14.2</v>
      </c>
      <c r="U5" s="37">
        <v>0.8</v>
      </c>
      <c r="V5" s="65">
        <f>T5/R5</f>
        <v>1.8441558441558441</v>
      </c>
      <c r="W5" s="40">
        <v>3.6</v>
      </c>
      <c r="X5" s="79">
        <f>T5/S5</f>
        <v>3.9226519337016576E-2</v>
      </c>
      <c r="Y5" s="82">
        <v>19.7</v>
      </c>
      <c r="Z5" s="20">
        <v>475</v>
      </c>
      <c r="AA5" s="34">
        <v>21.7</v>
      </c>
      <c r="AB5" s="37">
        <v>0.9</v>
      </c>
      <c r="AC5" s="65">
        <f>AA5/Y5</f>
        <v>1.101522842639594</v>
      </c>
      <c r="AD5" s="40">
        <v>5.9</v>
      </c>
      <c r="AE5" s="79">
        <f>AA5/Z5</f>
        <v>4.5684210526315785E-2</v>
      </c>
      <c r="AF5" s="18">
        <v>9.5</v>
      </c>
      <c r="AG5" s="3">
        <v>200</v>
      </c>
      <c r="AH5" s="5">
        <v>7.6</v>
      </c>
      <c r="AI5" s="37">
        <v>0.7</v>
      </c>
      <c r="AJ5" s="65">
        <f>AH5/AF5</f>
        <v>0.79999999999999993</v>
      </c>
      <c r="AK5" s="40">
        <v>3.9</v>
      </c>
      <c r="AL5" s="79">
        <f>AH5/AG5</f>
        <v>3.7999999999999999E-2</v>
      </c>
      <c r="AM5" s="82">
        <v>23.1</v>
      </c>
      <c r="AN5" s="20">
        <v>321</v>
      </c>
      <c r="AO5" s="34">
        <v>11.8</v>
      </c>
      <c r="AP5" s="37">
        <v>0.6</v>
      </c>
      <c r="AQ5" s="65">
        <f>AO5/AM5</f>
        <v>0.51082251082251084</v>
      </c>
      <c r="AR5" s="40">
        <v>4.3</v>
      </c>
      <c r="AS5" s="79">
        <f>AO5/AN5</f>
        <v>3.6760124610591902E-2</v>
      </c>
      <c r="AT5" s="4">
        <v>78.2</v>
      </c>
      <c r="AU5" s="3">
        <v>1780</v>
      </c>
      <c r="AV5" s="5">
        <v>69.900000000000006</v>
      </c>
      <c r="AW5" s="37">
        <v>0.9</v>
      </c>
      <c r="AX5" s="65">
        <f>AV5/AT5</f>
        <v>0.89386189258312021</v>
      </c>
      <c r="AY5" s="40">
        <v>4.5999999999999996</v>
      </c>
      <c r="AZ5" s="79">
        <f>AV5/AU5</f>
        <v>3.9269662921348321E-2</v>
      </c>
    </row>
    <row r="6" spans="1:52" x14ac:dyDescent="0.25">
      <c r="A6" s="26">
        <v>2</v>
      </c>
      <c r="B6" s="7">
        <v>6</v>
      </c>
      <c r="C6" s="30">
        <v>4</v>
      </c>
      <c r="D6" s="18">
        <v>29.2</v>
      </c>
      <c r="E6" s="3">
        <v>1200</v>
      </c>
      <c r="F6" s="5">
        <v>28.2</v>
      </c>
      <c r="G6" s="37">
        <v>1.1000000000000001</v>
      </c>
      <c r="H6" s="65">
        <f t="shared" ref="H6:H7" si="0">F6/D6</f>
        <v>0.96575342465753422</v>
      </c>
      <c r="I6" s="40">
        <v>2.2999999999999998</v>
      </c>
      <c r="J6" s="79">
        <f>F6/E6</f>
        <v>2.35E-2</v>
      </c>
      <c r="K6" s="82">
        <v>56.3</v>
      </c>
      <c r="L6" s="20">
        <v>2159</v>
      </c>
      <c r="M6" s="34">
        <v>57.9</v>
      </c>
      <c r="N6" s="37">
        <v>1.1000000000000001</v>
      </c>
      <c r="O6" s="65">
        <f t="shared" ref="O6:O7" si="1">M6/K6</f>
        <v>1.0284191829484903</v>
      </c>
      <c r="P6" s="40">
        <v>2.2999999999999998</v>
      </c>
      <c r="Q6" s="84">
        <f>M6/L6</f>
        <v>2.6817971283001389E-2</v>
      </c>
      <c r="R6" s="18">
        <v>18.100000000000001</v>
      </c>
      <c r="S6" s="3">
        <v>1157</v>
      </c>
      <c r="T6" s="5">
        <v>25.1</v>
      </c>
      <c r="U6" s="37">
        <v>1.1000000000000001</v>
      </c>
      <c r="V6" s="65">
        <f t="shared" ref="V6:V7" si="2">T6/R6</f>
        <v>1.3867403314917126</v>
      </c>
      <c r="W6" s="40">
        <v>2.2999999999999998</v>
      </c>
      <c r="X6" s="79">
        <f>T6/S6</f>
        <v>2.1694036300777875E-2</v>
      </c>
      <c r="Y6" s="82">
        <v>36.6</v>
      </c>
      <c r="Z6" s="20">
        <v>1629</v>
      </c>
      <c r="AA6" s="34">
        <v>34.299999999999997</v>
      </c>
      <c r="AB6" s="37">
        <v>0.9</v>
      </c>
      <c r="AC6" s="65">
        <f t="shared" ref="AC6:AC7" si="3">AA6/Y6</f>
        <v>0.93715846994535512</v>
      </c>
      <c r="AD6" s="40">
        <v>2.2000000000000002</v>
      </c>
      <c r="AE6" s="79">
        <f>AA6/Z6</f>
        <v>2.105586249232658E-2</v>
      </c>
      <c r="AF6" s="18">
        <v>38.799999999999997</v>
      </c>
      <c r="AG6" s="3">
        <v>1468</v>
      </c>
      <c r="AH6" s="5">
        <v>31.9</v>
      </c>
      <c r="AI6" s="37">
        <v>0.9</v>
      </c>
      <c r="AJ6" s="65">
        <f t="shared" ref="AJ6:AJ7" si="4">AH6/AF6</f>
        <v>0.82216494845360832</v>
      </c>
      <c r="AK6" s="40">
        <v>2.2999999999999998</v>
      </c>
      <c r="AL6" s="79">
        <f>AH6/AG6</f>
        <v>2.1730245231607628E-2</v>
      </c>
      <c r="AM6" s="82">
        <v>89.1</v>
      </c>
      <c r="AN6" s="20">
        <v>2311</v>
      </c>
      <c r="AO6" s="34">
        <v>56.7</v>
      </c>
      <c r="AP6" s="37">
        <v>0.6</v>
      </c>
      <c r="AQ6" s="65">
        <f t="shared" ref="AQ6:AQ7" si="5">AO6/AM6</f>
        <v>0.63636363636363646</v>
      </c>
      <c r="AR6" s="40">
        <v>2.2999999999999998</v>
      </c>
      <c r="AS6" s="79">
        <f>AO6/AN6</f>
        <v>2.4534833405452188E-2</v>
      </c>
      <c r="AT6" s="4">
        <v>268.10000000000002</v>
      </c>
      <c r="AU6" s="3">
        <v>9924</v>
      </c>
      <c r="AV6" s="5">
        <v>234</v>
      </c>
      <c r="AW6" s="37">
        <v>0.9</v>
      </c>
      <c r="AX6" s="65">
        <f t="shared" ref="AX6:AX7" si="6">AV6/AT6</f>
        <v>0.87280865348750458</v>
      </c>
      <c r="AY6" s="40">
        <v>2.4</v>
      </c>
      <c r="AZ6" s="79">
        <f>AV6/AU6</f>
        <v>2.3579201934703749E-2</v>
      </c>
    </row>
    <row r="7" spans="1:52" ht="15.75" thickBot="1" x14ac:dyDescent="0.3">
      <c r="A7" s="26">
        <v>3</v>
      </c>
      <c r="B7" s="10">
        <v>6</v>
      </c>
      <c r="C7" s="31">
        <v>5</v>
      </c>
      <c r="D7" s="19">
        <v>107.5</v>
      </c>
      <c r="E7" s="12">
        <v>5948</v>
      </c>
      <c r="F7" s="11">
        <v>106.9</v>
      </c>
      <c r="G7" s="38">
        <v>1</v>
      </c>
      <c r="H7" s="65">
        <f t="shared" si="0"/>
        <v>0.99441860465116283</v>
      </c>
      <c r="I7" s="41">
        <v>2.1</v>
      </c>
      <c r="J7" s="79">
        <f>F7/E7</f>
        <v>1.79724277067922E-2</v>
      </c>
      <c r="K7" s="83">
        <v>108.6</v>
      </c>
      <c r="L7" s="21">
        <v>7940</v>
      </c>
      <c r="M7" s="35">
        <v>125</v>
      </c>
      <c r="N7" s="38">
        <v>1</v>
      </c>
      <c r="O7" s="65">
        <f t="shared" si="1"/>
        <v>1.1510128913443831</v>
      </c>
      <c r="P7" s="41">
        <v>2.1</v>
      </c>
      <c r="Q7" s="84">
        <f>M7/L7</f>
        <v>1.5743073047858942E-2</v>
      </c>
      <c r="R7" s="19">
        <v>74.3</v>
      </c>
      <c r="S7" s="12">
        <v>5457</v>
      </c>
      <c r="T7" s="11">
        <v>97.3</v>
      </c>
      <c r="U7" s="38">
        <v>1</v>
      </c>
      <c r="V7" s="65">
        <f t="shared" si="2"/>
        <v>1.3095558546433379</v>
      </c>
      <c r="W7" s="41">
        <v>2.1</v>
      </c>
      <c r="X7" s="79">
        <f>T7/S7</f>
        <v>1.7830309693971046E-2</v>
      </c>
      <c r="Y7" s="83">
        <v>50.5</v>
      </c>
      <c r="Z7" s="21">
        <v>2893</v>
      </c>
      <c r="AA7" s="35">
        <v>47.9</v>
      </c>
      <c r="AB7" s="38">
        <v>1</v>
      </c>
      <c r="AC7" s="65">
        <f t="shared" si="3"/>
        <v>0.94851485148514847</v>
      </c>
      <c r="AD7" s="41">
        <v>1.9</v>
      </c>
      <c r="AE7" s="79">
        <f>AA7/Z7</f>
        <v>1.6557207051503629E-2</v>
      </c>
      <c r="AF7" s="19">
        <v>99.5</v>
      </c>
      <c r="AG7" s="12">
        <v>5432</v>
      </c>
      <c r="AH7" s="11">
        <v>84.4</v>
      </c>
      <c r="AI7" s="38">
        <v>0.8</v>
      </c>
      <c r="AJ7" s="65">
        <f t="shared" si="4"/>
        <v>0.84824120603015085</v>
      </c>
      <c r="AK7" s="41">
        <v>1.7</v>
      </c>
      <c r="AL7" s="79">
        <f>AH7/AG7</f>
        <v>1.5537555228276878E-2</v>
      </c>
      <c r="AM7" s="83">
        <v>127.7</v>
      </c>
      <c r="AN7" s="21">
        <v>3717</v>
      </c>
      <c r="AO7" s="35">
        <v>70.8</v>
      </c>
      <c r="AP7" s="38">
        <v>0.5</v>
      </c>
      <c r="AQ7" s="65">
        <f t="shared" si="5"/>
        <v>0.55442443226311666</v>
      </c>
      <c r="AR7" s="41">
        <v>1.9</v>
      </c>
      <c r="AS7" s="79">
        <f>AO7/AN7</f>
        <v>1.9047619047619046E-2</v>
      </c>
      <c r="AT7" s="13">
        <v>568.20000000000005</v>
      </c>
      <c r="AU7" s="12">
        <v>31387</v>
      </c>
      <c r="AV7" s="11">
        <v>532.29999999999995</v>
      </c>
      <c r="AW7" s="38">
        <v>0.9</v>
      </c>
      <c r="AX7" s="65">
        <f t="shared" si="6"/>
        <v>0.93681802182330154</v>
      </c>
      <c r="AY7" s="41">
        <v>1.8</v>
      </c>
      <c r="AZ7" s="79">
        <f>AV7/AU7</f>
        <v>1.6959250645171568E-2</v>
      </c>
    </row>
    <row r="8" spans="1:52" s="9" customFormat="1" ht="15.75" thickBot="1" x14ac:dyDescent="0.3">
      <c r="A8" s="26">
        <v>4</v>
      </c>
      <c r="B8" s="14">
        <v>6</v>
      </c>
      <c r="C8" s="32" t="s">
        <v>21</v>
      </c>
      <c r="D8" s="1">
        <f>SUM(D5:D7)</f>
        <v>144.80000000000001</v>
      </c>
      <c r="E8" s="2">
        <f>SUM(E5:E7)</f>
        <v>7342</v>
      </c>
      <c r="F8" s="8">
        <f>SUM(F5:F7)</f>
        <v>141.60000000000002</v>
      </c>
      <c r="G8" s="39">
        <v>1</v>
      </c>
      <c r="H8" s="66">
        <f>AVERAGE(H5:H7)</f>
        <v>0.92088038837038877</v>
      </c>
      <c r="I8" s="42">
        <v>2.2000000000000002</v>
      </c>
      <c r="J8" s="80">
        <f>AVERAGE(J5:J7)</f>
        <v>2.4992527448655821E-2</v>
      </c>
      <c r="K8" s="62">
        <f>SUM(K5:K7)</f>
        <v>175</v>
      </c>
      <c r="L8" s="22">
        <f t="shared" ref="L8:M8" si="7">SUM(L5:L7)</f>
        <v>10327</v>
      </c>
      <c r="M8" s="22">
        <f t="shared" si="7"/>
        <v>191</v>
      </c>
      <c r="N8" s="39">
        <v>1</v>
      </c>
      <c r="O8" s="66">
        <f>AVERAGE(O5:O7)</f>
        <v>0.99380409077089171</v>
      </c>
      <c r="P8" s="42">
        <v>2.2000000000000002</v>
      </c>
      <c r="Q8" s="85">
        <f>AVERAGE(Q5:Q7)</f>
        <v>2.6029120040111337E-2</v>
      </c>
      <c r="R8" s="1">
        <f>SUM(R5:R7)</f>
        <v>100.1</v>
      </c>
      <c r="S8" s="2">
        <f>SUM(S5:S7)</f>
        <v>6976</v>
      </c>
      <c r="T8" s="2">
        <f>SUM(T5:T7)</f>
        <v>136.6</v>
      </c>
      <c r="U8" s="39">
        <v>1</v>
      </c>
      <c r="V8" s="66">
        <f>AVERAGE(V5:V7)</f>
        <v>1.5134840100969649</v>
      </c>
      <c r="W8" s="42">
        <v>2.2000000000000002</v>
      </c>
      <c r="X8" s="80">
        <f>AVERAGE(X5:X7)</f>
        <v>2.625028844392183E-2</v>
      </c>
      <c r="Y8" s="62">
        <f>SUM(Y5:Y7)</f>
        <v>106.8</v>
      </c>
      <c r="Z8" s="22">
        <f>SUM(Z5:Z7)</f>
        <v>4997</v>
      </c>
      <c r="AA8" s="22">
        <f>SUM(AA5:AA7)</f>
        <v>103.9</v>
      </c>
      <c r="AB8" s="39">
        <v>0.9</v>
      </c>
      <c r="AC8" s="66">
        <f>AVERAGE(AC5:AC7)</f>
        <v>0.99573205469003245</v>
      </c>
      <c r="AD8" s="42">
        <v>2.7</v>
      </c>
      <c r="AE8" s="80">
        <f>AVERAGE(AE5:AE7)</f>
        <v>2.7765760023381995E-2</v>
      </c>
      <c r="AF8" s="1">
        <f>SUM(AF5:AF7)</f>
        <v>147.80000000000001</v>
      </c>
      <c r="AG8" s="2">
        <f>SUM(AG5:AG7)</f>
        <v>7100</v>
      </c>
      <c r="AH8" s="2">
        <f>SUM(AH5:AH7)</f>
        <v>123.9</v>
      </c>
      <c r="AI8" s="39">
        <v>0.8</v>
      </c>
      <c r="AJ8" s="66">
        <f>AVERAGE(AJ5:AJ7)</f>
        <v>0.82346871816125311</v>
      </c>
      <c r="AK8" s="42">
        <v>2</v>
      </c>
      <c r="AL8" s="80">
        <f>AVERAGE(AL5:AL7)</f>
        <v>2.50892668199615E-2</v>
      </c>
      <c r="AM8" s="62">
        <f>SUM(AM5:AM7)</f>
        <v>239.89999999999998</v>
      </c>
      <c r="AN8" s="22">
        <f>SUM(AN5:AN7)</f>
        <v>6349</v>
      </c>
      <c r="AO8" s="22">
        <f>SUM(AO5:AO7)</f>
        <v>139.30000000000001</v>
      </c>
      <c r="AP8" s="39">
        <v>0.6</v>
      </c>
      <c r="AQ8" s="66">
        <f>AVERAGE(AQ5:AQ7)</f>
        <v>0.56720352648308803</v>
      </c>
      <c r="AR8" s="42">
        <v>2.2999999999999998</v>
      </c>
      <c r="AS8" s="80">
        <f>AVERAGE(AS5:AS7)</f>
        <v>2.6780859021221046E-2</v>
      </c>
      <c r="AT8" s="88">
        <f>SUM(AT5:AT7)</f>
        <v>914.5</v>
      </c>
      <c r="AU8" s="89">
        <f>SUM(AU5:AU7)</f>
        <v>43091</v>
      </c>
      <c r="AV8" s="89">
        <f>SUM(AV5:AV7)</f>
        <v>836.19999999999993</v>
      </c>
      <c r="AW8" s="39">
        <v>0.9</v>
      </c>
      <c r="AX8" s="66">
        <f>AVERAGE(AX5:AX7)</f>
        <v>0.90116285596464207</v>
      </c>
      <c r="AY8" s="42">
        <v>2.2000000000000002</v>
      </c>
      <c r="AZ8" s="80">
        <f>AVERAGE(AZ5:AZ7)</f>
        <v>2.6602705167074542E-2</v>
      </c>
    </row>
    <row r="9" spans="1:52" x14ac:dyDescent="0.25">
      <c r="A9" s="26">
        <v>5</v>
      </c>
      <c r="B9" s="7">
        <v>8</v>
      </c>
      <c r="C9" s="30">
        <v>3</v>
      </c>
      <c r="D9" s="18">
        <v>36.6</v>
      </c>
      <c r="E9" s="3">
        <v>1553</v>
      </c>
      <c r="F9" s="5">
        <v>68.400000000000006</v>
      </c>
      <c r="G9" s="37">
        <v>1.9</v>
      </c>
      <c r="H9" s="65">
        <f>F9/D9</f>
        <v>1.8688524590163935</v>
      </c>
      <c r="I9" s="40">
        <v>4.7</v>
      </c>
      <c r="J9" s="79">
        <f>F9/E9</f>
        <v>4.4043786220218935E-2</v>
      </c>
      <c r="K9" s="82">
        <v>39.9</v>
      </c>
      <c r="L9" s="20">
        <v>1946</v>
      </c>
      <c r="M9" s="34">
        <v>78.900000000000006</v>
      </c>
      <c r="N9" s="37">
        <v>1.9</v>
      </c>
      <c r="O9" s="65">
        <f>M9/K9</f>
        <v>1.9774436090225567</v>
      </c>
      <c r="P9" s="40">
        <v>4.7</v>
      </c>
      <c r="Q9" s="84">
        <f>M9/L9</f>
        <v>4.0544707091469685E-2</v>
      </c>
      <c r="R9" s="18">
        <v>29.7</v>
      </c>
      <c r="S9" s="3">
        <v>1737</v>
      </c>
      <c r="T9" s="5">
        <v>70.599999999999994</v>
      </c>
      <c r="U9" s="37">
        <v>1.9</v>
      </c>
      <c r="V9" s="65">
        <f>T9/R9</f>
        <v>2.3771043771043772</v>
      </c>
      <c r="W9" s="40">
        <v>4.7</v>
      </c>
      <c r="X9" s="79">
        <f>T9/S9</f>
        <v>4.0644789867587794E-2</v>
      </c>
      <c r="Y9" s="82">
        <v>28.1</v>
      </c>
      <c r="Z9" s="20">
        <v>926</v>
      </c>
      <c r="AA9" s="34">
        <v>54</v>
      </c>
      <c r="AB9" s="37">
        <v>2.5</v>
      </c>
      <c r="AC9" s="65">
        <f>AA9/Y9</f>
        <v>1.9217081850533806</v>
      </c>
      <c r="AD9" s="40">
        <v>6.5</v>
      </c>
      <c r="AE9" s="79">
        <f>AA9/Z9</f>
        <v>5.8315334773218146E-2</v>
      </c>
      <c r="AF9" s="18">
        <v>13</v>
      </c>
      <c r="AG9" s="3">
        <v>404</v>
      </c>
      <c r="AH9" s="5">
        <v>19.5</v>
      </c>
      <c r="AI9" s="37">
        <v>1.6</v>
      </c>
      <c r="AJ9" s="65">
        <f>AH9/AF9</f>
        <v>1.5</v>
      </c>
      <c r="AK9" s="40">
        <v>5.3</v>
      </c>
      <c r="AL9" s="79">
        <f>AH9/AG9</f>
        <v>4.8267326732673269E-2</v>
      </c>
      <c r="AM9" s="82">
        <v>27.3</v>
      </c>
      <c r="AN9" s="20">
        <v>838</v>
      </c>
      <c r="AO9" s="34">
        <v>42.6</v>
      </c>
      <c r="AP9" s="37">
        <v>1.7</v>
      </c>
      <c r="AQ9" s="65">
        <f>AO9/AM9</f>
        <v>1.5604395604395604</v>
      </c>
      <c r="AR9" s="40">
        <v>5.3</v>
      </c>
      <c r="AS9" s="79">
        <f>AO9/AN9</f>
        <v>5.0835322195704059E-2</v>
      </c>
      <c r="AT9" s="4">
        <v>174.6</v>
      </c>
      <c r="AU9" s="3">
        <v>7404</v>
      </c>
      <c r="AV9" s="5">
        <v>334</v>
      </c>
      <c r="AW9" s="37">
        <v>2.1</v>
      </c>
      <c r="AX9" s="65">
        <f>AV9/AT9</f>
        <v>1.9129438717067584</v>
      </c>
      <c r="AY9" s="40">
        <v>5</v>
      </c>
      <c r="AZ9" s="79">
        <f>AV9/AU9</f>
        <v>4.5110750945434902E-2</v>
      </c>
    </row>
    <row r="10" spans="1:52" x14ac:dyDescent="0.25">
      <c r="A10" s="26">
        <v>6</v>
      </c>
      <c r="B10" s="7">
        <v>8</v>
      </c>
      <c r="C10" s="30">
        <v>4</v>
      </c>
      <c r="D10" s="18">
        <v>85.5</v>
      </c>
      <c r="E10" s="3">
        <v>5273</v>
      </c>
      <c r="F10" s="5">
        <v>134.6</v>
      </c>
      <c r="G10" s="37">
        <v>1.6</v>
      </c>
      <c r="H10" s="65">
        <f t="shared" ref="H10:H11" si="8">F10/D10</f>
        <v>1.5742690058479532</v>
      </c>
      <c r="I10" s="40">
        <v>2.8</v>
      </c>
      <c r="J10" s="79">
        <f>F10/E10</f>
        <v>2.5526265882799163E-2</v>
      </c>
      <c r="K10" s="82">
        <v>77</v>
      </c>
      <c r="L10" s="20">
        <v>4690</v>
      </c>
      <c r="M10" s="34">
        <v>140.4</v>
      </c>
      <c r="N10" s="37">
        <v>1.6</v>
      </c>
      <c r="O10" s="65">
        <f t="shared" ref="O10:O11" si="9">M10/K10</f>
        <v>1.8233766233766235</v>
      </c>
      <c r="P10" s="40">
        <v>2.8</v>
      </c>
      <c r="Q10" s="84">
        <f>M10/L10</f>
        <v>2.9936034115138593E-2</v>
      </c>
      <c r="R10" s="18">
        <v>72.5</v>
      </c>
      <c r="S10" s="3">
        <v>5291</v>
      </c>
      <c r="T10" s="5">
        <v>129.80000000000001</v>
      </c>
      <c r="U10" s="37">
        <v>1.6</v>
      </c>
      <c r="V10" s="65">
        <f t="shared" ref="V10:V11" si="10">T10/R10</f>
        <v>1.7903448275862071</v>
      </c>
      <c r="W10" s="40">
        <v>2.8</v>
      </c>
      <c r="X10" s="79">
        <f>T10/S10</f>
        <v>2.4532224532224534E-2</v>
      </c>
      <c r="Y10" s="82">
        <v>72</v>
      </c>
      <c r="Z10" s="20">
        <v>4365</v>
      </c>
      <c r="AA10" s="34">
        <v>116.3</v>
      </c>
      <c r="AB10" s="37">
        <v>1.8</v>
      </c>
      <c r="AC10" s="65">
        <f t="shared" ref="AC10:AC11" si="11">AA10/Y10</f>
        <v>1.6152777777777778</v>
      </c>
      <c r="AD10" s="40">
        <v>2.8</v>
      </c>
      <c r="AE10" s="79">
        <f>AA10/Z10</f>
        <v>2.6643757159221074E-2</v>
      </c>
      <c r="AF10" s="18">
        <v>68.3</v>
      </c>
      <c r="AG10" s="3">
        <v>3882</v>
      </c>
      <c r="AH10" s="5">
        <v>97.3</v>
      </c>
      <c r="AI10" s="37">
        <v>1.4</v>
      </c>
      <c r="AJ10" s="65">
        <f t="shared" ref="AJ10:AJ11" si="12">AH10/AF10</f>
        <v>1.4245973645680821</v>
      </c>
      <c r="AK10" s="40">
        <v>2.8</v>
      </c>
      <c r="AL10" s="79">
        <f>AH10/AG10</f>
        <v>2.5064399793920659E-2</v>
      </c>
      <c r="AM10" s="82">
        <v>91.5</v>
      </c>
      <c r="AN10" s="20">
        <v>4361</v>
      </c>
      <c r="AO10" s="34">
        <v>115.2</v>
      </c>
      <c r="AP10" s="37">
        <v>1.3</v>
      </c>
      <c r="AQ10" s="65">
        <f t="shared" ref="AQ10:AQ11" si="13">AO10/AM10</f>
        <v>1.2590163934426231</v>
      </c>
      <c r="AR10" s="40">
        <v>2.9</v>
      </c>
      <c r="AS10" s="79">
        <f>AO10/AN10</f>
        <v>2.6415959642283882E-2</v>
      </c>
      <c r="AT10" s="4">
        <v>466.9</v>
      </c>
      <c r="AU10" s="3">
        <v>27862</v>
      </c>
      <c r="AV10" s="5">
        <v>733.6</v>
      </c>
      <c r="AW10" s="37">
        <v>1.6</v>
      </c>
      <c r="AX10" s="65">
        <f t="shared" ref="AX10:AX11" si="14">AV10/AT10</f>
        <v>1.5712143928035984</v>
      </c>
      <c r="AY10" s="40">
        <v>2.8</v>
      </c>
      <c r="AZ10" s="79">
        <f>AV10/AU10</f>
        <v>2.6329768142990453E-2</v>
      </c>
    </row>
    <row r="11" spans="1:52" ht="15.75" thickBot="1" x14ac:dyDescent="0.3">
      <c r="A11" s="26">
        <v>7</v>
      </c>
      <c r="B11" s="10">
        <v>8</v>
      </c>
      <c r="C11" s="31">
        <v>5</v>
      </c>
      <c r="D11" s="19">
        <v>251.8</v>
      </c>
      <c r="E11" s="12">
        <v>25495</v>
      </c>
      <c r="F11" s="11">
        <v>462.8</v>
      </c>
      <c r="G11" s="38">
        <v>1.9</v>
      </c>
      <c r="H11" s="67">
        <f t="shared" si="8"/>
        <v>1.8379666401906274</v>
      </c>
      <c r="I11" s="41">
        <v>2</v>
      </c>
      <c r="J11" s="79">
        <f>F11/E11</f>
        <v>1.8152578937046481E-2</v>
      </c>
      <c r="K11" s="83">
        <v>238.6</v>
      </c>
      <c r="L11" s="21">
        <v>24287</v>
      </c>
      <c r="M11" s="35">
        <v>376.8</v>
      </c>
      <c r="N11" s="38">
        <v>1.9</v>
      </c>
      <c r="O11" s="67">
        <f t="shared" si="9"/>
        <v>1.5792120704107293</v>
      </c>
      <c r="P11" s="41">
        <v>2</v>
      </c>
      <c r="Q11" s="84">
        <f>M11/L11</f>
        <v>1.5514472763206654E-2</v>
      </c>
      <c r="R11" s="19">
        <v>204.6</v>
      </c>
      <c r="S11" s="12">
        <v>22564</v>
      </c>
      <c r="T11" s="11">
        <v>367.5</v>
      </c>
      <c r="U11" s="38">
        <v>1.9</v>
      </c>
      <c r="V11" s="67">
        <f t="shared" si="10"/>
        <v>1.7961876832844574</v>
      </c>
      <c r="W11" s="41">
        <v>2</v>
      </c>
      <c r="X11" s="79">
        <f>T11/S11</f>
        <v>1.6287005850026591E-2</v>
      </c>
      <c r="Y11" s="83">
        <v>153.1</v>
      </c>
      <c r="Z11" s="21">
        <v>12255</v>
      </c>
      <c r="AA11" s="35">
        <v>199.9</v>
      </c>
      <c r="AB11" s="38">
        <v>1.3</v>
      </c>
      <c r="AC11" s="67">
        <f t="shared" si="11"/>
        <v>1.3056825604180275</v>
      </c>
      <c r="AD11" s="41">
        <v>1.9</v>
      </c>
      <c r="AE11" s="79">
        <f>AA11/Z11</f>
        <v>1.6311709506323949E-2</v>
      </c>
      <c r="AF11" s="19">
        <v>186.3</v>
      </c>
      <c r="AG11" s="12">
        <v>15902</v>
      </c>
      <c r="AH11" s="11">
        <v>217.9</v>
      </c>
      <c r="AI11" s="38">
        <v>1.2</v>
      </c>
      <c r="AJ11" s="67">
        <f t="shared" si="12"/>
        <v>1.1696188942565753</v>
      </c>
      <c r="AK11" s="41">
        <v>1.6</v>
      </c>
      <c r="AL11" s="79">
        <f>AH11/AG11</f>
        <v>1.370267890831342E-2</v>
      </c>
      <c r="AM11" s="83">
        <v>286.7</v>
      </c>
      <c r="AN11" s="21">
        <v>14982</v>
      </c>
      <c r="AO11" s="35">
        <v>269.8</v>
      </c>
      <c r="AP11" s="38">
        <v>0.9</v>
      </c>
      <c r="AQ11" s="67">
        <f t="shared" si="13"/>
        <v>0.94105336588768751</v>
      </c>
      <c r="AR11" s="41">
        <v>1.9</v>
      </c>
      <c r="AS11" s="79">
        <f>AO11/AN11</f>
        <v>1.800827659858497E-2</v>
      </c>
      <c r="AT11" s="13">
        <v>1321.1</v>
      </c>
      <c r="AU11" s="12">
        <v>115485</v>
      </c>
      <c r="AV11" s="11">
        <v>1894.7</v>
      </c>
      <c r="AW11" s="38">
        <v>1.5</v>
      </c>
      <c r="AX11" s="67">
        <f t="shared" si="14"/>
        <v>1.4341836348497465</v>
      </c>
      <c r="AY11" s="41">
        <v>1.8</v>
      </c>
      <c r="AZ11" s="79">
        <f>AV11/AU11</f>
        <v>1.6406459713382691E-2</v>
      </c>
    </row>
    <row r="12" spans="1:52" s="9" customFormat="1" ht="15.75" thickBot="1" x14ac:dyDescent="0.3">
      <c r="A12" s="26">
        <v>8</v>
      </c>
      <c r="B12" s="14">
        <v>8</v>
      </c>
      <c r="C12" s="32" t="s">
        <v>21</v>
      </c>
      <c r="D12" s="1">
        <f>SUM(D9:D11)</f>
        <v>373.9</v>
      </c>
      <c r="E12" s="2">
        <f>SUM(E9:E11)</f>
        <v>32321</v>
      </c>
      <c r="F12" s="8">
        <f>SUM(F9:F11)</f>
        <v>665.8</v>
      </c>
      <c r="G12" s="39">
        <v>1.8</v>
      </c>
      <c r="H12" s="66">
        <f>AVERAGE(H9:H11)</f>
        <v>1.7603627016849914</v>
      </c>
      <c r="I12" s="43">
        <v>2.4</v>
      </c>
      <c r="J12" s="80">
        <f>AVERAGE(J9:J11)</f>
        <v>2.9240877013354861E-2</v>
      </c>
      <c r="K12" s="62">
        <f>SUM(K9:K11)</f>
        <v>355.5</v>
      </c>
      <c r="L12" s="22">
        <f t="shared" ref="L12" si="15">SUM(L9:L11)</f>
        <v>30923</v>
      </c>
      <c r="M12" s="36">
        <f t="shared" ref="M12" si="16">SUM(M9:M11)</f>
        <v>596.1</v>
      </c>
      <c r="N12" s="39">
        <v>1.8</v>
      </c>
      <c r="O12" s="66">
        <f>AVERAGE(O9:O11)</f>
        <v>1.7933441009366364</v>
      </c>
      <c r="P12" s="43">
        <v>2.4</v>
      </c>
      <c r="Q12" s="85">
        <f>AVERAGE(Q9:Q11)</f>
        <v>2.8665071323271642E-2</v>
      </c>
      <c r="R12" s="1">
        <f>SUM(R9:R11)</f>
        <v>306.8</v>
      </c>
      <c r="S12" s="2">
        <f>SUM(S9:S11)</f>
        <v>29592</v>
      </c>
      <c r="T12" s="2">
        <f>SUM(T9:T11)</f>
        <v>567.9</v>
      </c>
      <c r="U12" s="39">
        <v>1.8</v>
      </c>
      <c r="V12" s="66">
        <f>AVERAGE(V9:V11)</f>
        <v>1.9878789626583471</v>
      </c>
      <c r="W12" s="43">
        <v>2.4</v>
      </c>
      <c r="X12" s="80">
        <f>AVERAGE(X9:X11)</f>
        <v>2.7154673416612974E-2</v>
      </c>
      <c r="Y12" s="62">
        <f>SUM(Y9:Y11)</f>
        <v>253.2</v>
      </c>
      <c r="Z12" s="22">
        <f>SUM(Z9:Z11)</f>
        <v>17546</v>
      </c>
      <c r="AA12" s="22">
        <f>SUM(AA9:AA11)</f>
        <v>370.20000000000005</v>
      </c>
      <c r="AB12" s="39">
        <v>1.6</v>
      </c>
      <c r="AC12" s="66">
        <f>AVERAGE(AC9:AC11)</f>
        <v>1.6142228410830619</v>
      </c>
      <c r="AD12" s="43">
        <v>2.7</v>
      </c>
      <c r="AE12" s="80">
        <f>AVERAGE(AE9:AE11)</f>
        <v>3.375693381292106E-2</v>
      </c>
      <c r="AF12" s="1">
        <f>SUM(AF9:AF11)</f>
        <v>267.60000000000002</v>
      </c>
      <c r="AG12" s="2">
        <f>SUM(AG9:AG11)</f>
        <v>20188</v>
      </c>
      <c r="AH12" s="2">
        <f>SUM(AH9:AH11)</f>
        <v>334.7</v>
      </c>
      <c r="AI12" s="39">
        <v>1.3</v>
      </c>
      <c r="AJ12" s="66">
        <f>AVERAGE(AJ9:AJ11)</f>
        <v>1.3647387529415524</v>
      </c>
      <c r="AK12" s="43">
        <v>2.1</v>
      </c>
      <c r="AL12" s="80">
        <f>AVERAGE(AL9:AL11)</f>
        <v>2.9011468478302448E-2</v>
      </c>
      <c r="AM12" s="62">
        <f>SUM(AM9:AM11)</f>
        <v>405.5</v>
      </c>
      <c r="AN12" s="22">
        <f>SUM(AN9:AN11)</f>
        <v>20181</v>
      </c>
      <c r="AO12" s="22">
        <f>SUM(AO9:AO11)</f>
        <v>427.6</v>
      </c>
      <c r="AP12" s="39">
        <v>1.1000000000000001</v>
      </c>
      <c r="AQ12" s="66">
        <f>AVERAGE(AQ9:AQ11)</f>
        <v>1.2535031065899569</v>
      </c>
      <c r="AR12" s="43">
        <v>2.4</v>
      </c>
      <c r="AS12" s="80">
        <f>AVERAGE(AS9:AS11)</f>
        <v>3.1753186145524304E-2</v>
      </c>
      <c r="AT12" s="88">
        <f>SUM(AT9:AT11)</f>
        <v>1962.6</v>
      </c>
      <c r="AU12" s="89">
        <f>SUM(AU9:AU11)</f>
        <v>150751</v>
      </c>
      <c r="AV12" s="89">
        <f>SUM(AV9:AV11)</f>
        <v>2962.3</v>
      </c>
      <c r="AW12" s="39">
        <v>1.6</v>
      </c>
      <c r="AX12" s="66">
        <f>AVERAGE(AX9:AX11)</f>
        <v>1.6394472997867009</v>
      </c>
      <c r="AY12" s="43">
        <v>2.4</v>
      </c>
      <c r="AZ12" s="80">
        <f>AVERAGE(AZ9:AZ11)</f>
        <v>2.9282326267269353E-2</v>
      </c>
    </row>
    <row r="13" spans="1:52" x14ac:dyDescent="0.25">
      <c r="A13" s="26">
        <v>9</v>
      </c>
      <c r="B13" s="7">
        <v>11</v>
      </c>
      <c r="C13" s="30">
        <v>3</v>
      </c>
      <c r="D13" s="18">
        <v>124.9</v>
      </c>
      <c r="E13" s="3">
        <v>9793</v>
      </c>
      <c r="F13" s="5">
        <v>428</v>
      </c>
      <c r="G13" s="37">
        <v>3.4</v>
      </c>
      <c r="H13" s="65">
        <f>F13/D13</f>
        <v>3.4267413931144914</v>
      </c>
      <c r="I13" s="40">
        <v>4.8</v>
      </c>
      <c r="J13" s="79">
        <f>F13/E13</f>
        <v>4.3704687021341775E-2</v>
      </c>
      <c r="K13" s="82">
        <v>69.8</v>
      </c>
      <c r="L13" s="20">
        <v>5424</v>
      </c>
      <c r="M13" s="34">
        <v>233.3</v>
      </c>
      <c r="N13" s="37">
        <v>3.4</v>
      </c>
      <c r="O13" s="65">
        <f>M13/K13</f>
        <v>3.342406876790831</v>
      </c>
      <c r="P13" s="40">
        <v>4.8</v>
      </c>
      <c r="Q13" s="84">
        <f>M13/L13</f>
        <v>4.3012536873156343E-2</v>
      </c>
      <c r="R13" s="18">
        <v>43</v>
      </c>
      <c r="S13" s="3">
        <v>3354</v>
      </c>
      <c r="T13" s="5">
        <v>160.19999999999999</v>
      </c>
      <c r="U13" s="37">
        <v>3.4</v>
      </c>
      <c r="V13" s="65">
        <f>T13/R13</f>
        <v>3.7255813953488368</v>
      </c>
      <c r="W13" s="40">
        <v>4.8</v>
      </c>
      <c r="X13" s="79">
        <f>T13/S13</f>
        <v>4.7763864042933805E-2</v>
      </c>
      <c r="Y13" s="82">
        <v>48.7</v>
      </c>
      <c r="Z13" s="20">
        <v>3179</v>
      </c>
      <c r="AA13" s="34">
        <v>152.1</v>
      </c>
      <c r="AB13" s="37">
        <v>3.3</v>
      </c>
      <c r="AC13" s="65">
        <f>AA13/Y13</f>
        <v>3.1232032854209444</v>
      </c>
      <c r="AD13" s="40">
        <v>5</v>
      </c>
      <c r="AE13" s="79">
        <f>AA13/Z13</f>
        <v>4.7845234350424662E-2</v>
      </c>
      <c r="AF13" s="18">
        <v>59.2</v>
      </c>
      <c r="AG13" s="3">
        <v>3468</v>
      </c>
      <c r="AH13" s="5">
        <v>184.4</v>
      </c>
      <c r="AI13" s="37">
        <v>3.1</v>
      </c>
      <c r="AJ13" s="65">
        <f>AH13/AF13</f>
        <v>3.1148648648648649</v>
      </c>
      <c r="AK13" s="40">
        <v>6.2</v>
      </c>
      <c r="AL13" s="79">
        <f>AH13/AG13</f>
        <v>5.3171856978085352E-2</v>
      </c>
      <c r="AM13" s="82">
        <v>42.8</v>
      </c>
      <c r="AN13" s="20">
        <v>2465</v>
      </c>
      <c r="AO13" s="34">
        <v>118.3</v>
      </c>
      <c r="AP13" s="37">
        <v>2.7</v>
      </c>
      <c r="AQ13" s="65">
        <f>AO13/AM13</f>
        <v>2.764018691588785</v>
      </c>
      <c r="AR13" s="40">
        <v>5.8</v>
      </c>
      <c r="AS13" s="79">
        <f>AO13/AN13</f>
        <v>4.7991886409736305E-2</v>
      </c>
      <c r="AT13" s="4">
        <v>388.3</v>
      </c>
      <c r="AU13" s="3">
        <v>27683</v>
      </c>
      <c r="AV13" s="5">
        <v>1276.3</v>
      </c>
      <c r="AW13" s="37">
        <v>3.3</v>
      </c>
      <c r="AX13" s="65">
        <f>AV13/AT13</f>
        <v>3.2868915786762809</v>
      </c>
      <c r="AY13" s="40">
        <v>5.2</v>
      </c>
      <c r="AZ13" s="79">
        <f>AV13/AU13</f>
        <v>4.6104107213813528E-2</v>
      </c>
    </row>
    <row r="14" spans="1:52" x14ac:dyDescent="0.25">
      <c r="A14" s="26">
        <v>10</v>
      </c>
      <c r="B14" s="7">
        <v>11</v>
      </c>
      <c r="C14" s="30">
        <v>4</v>
      </c>
      <c r="D14" s="18">
        <v>69.5</v>
      </c>
      <c r="E14" s="3">
        <v>7864</v>
      </c>
      <c r="F14" s="5">
        <v>218</v>
      </c>
      <c r="G14" s="37">
        <v>3.3</v>
      </c>
      <c r="H14" s="65">
        <f t="shared" ref="H14:H15" si="17">F14/D14</f>
        <v>3.1366906474820144</v>
      </c>
      <c r="I14" s="40">
        <v>3</v>
      </c>
      <c r="J14" s="79">
        <f>F14/E14</f>
        <v>2.7721261444557478E-2</v>
      </c>
      <c r="K14" s="82">
        <v>55.2</v>
      </c>
      <c r="L14" s="20">
        <v>6763</v>
      </c>
      <c r="M14" s="34">
        <v>179.1</v>
      </c>
      <c r="N14" s="37">
        <v>3.3</v>
      </c>
      <c r="O14" s="65">
        <f t="shared" ref="O14:O15" si="18">M14/K14</f>
        <v>3.2445652173913042</v>
      </c>
      <c r="P14" s="40">
        <v>3</v>
      </c>
      <c r="Q14" s="84">
        <f>M14/L14</f>
        <v>2.6482330326778058E-2</v>
      </c>
      <c r="R14" s="18">
        <v>48.4</v>
      </c>
      <c r="S14" s="3">
        <v>5461</v>
      </c>
      <c r="T14" s="5">
        <v>134.9</v>
      </c>
      <c r="U14" s="37">
        <v>3.3</v>
      </c>
      <c r="V14" s="65">
        <f t="shared" ref="V14:V15" si="19">T14/R14</f>
        <v>2.7871900826446283</v>
      </c>
      <c r="W14" s="40">
        <v>3</v>
      </c>
      <c r="X14" s="79">
        <f>T14/S14</f>
        <v>2.470243545138253E-2</v>
      </c>
      <c r="Y14" s="82">
        <v>60.7</v>
      </c>
      <c r="Z14" s="20">
        <v>5910</v>
      </c>
      <c r="AA14" s="34">
        <v>162.1</v>
      </c>
      <c r="AB14" s="37">
        <v>2.7</v>
      </c>
      <c r="AC14" s="65">
        <f t="shared" ref="AC14:AC15" si="20">AA14/Y14</f>
        <v>2.6705107084019768</v>
      </c>
      <c r="AD14" s="40">
        <v>3.1</v>
      </c>
      <c r="AE14" s="79">
        <f>AA14/Z14</f>
        <v>2.7428087986463619E-2</v>
      </c>
      <c r="AF14" s="18">
        <v>40.799999999999997</v>
      </c>
      <c r="AG14" s="3">
        <v>3491</v>
      </c>
      <c r="AH14" s="5">
        <v>96</v>
      </c>
      <c r="AI14" s="37">
        <v>2.4</v>
      </c>
      <c r="AJ14" s="65">
        <f t="shared" ref="AJ14:AJ15" si="21">AH14/AF14</f>
        <v>2.3529411764705883</v>
      </c>
      <c r="AK14" s="40">
        <v>3.2</v>
      </c>
      <c r="AL14" s="79">
        <f>AH14/AG14</f>
        <v>2.7499283872815812E-2</v>
      </c>
      <c r="AM14" s="82">
        <v>55.2</v>
      </c>
      <c r="AN14" s="20">
        <v>3912</v>
      </c>
      <c r="AO14" s="34">
        <v>123.7</v>
      </c>
      <c r="AP14" s="37">
        <v>2.2999999999999998</v>
      </c>
      <c r="AQ14" s="65">
        <f t="shared" ref="AQ14:AQ15" si="22">AO14/AM14</f>
        <v>2.2409420289855073</v>
      </c>
      <c r="AR14" s="40">
        <v>3.4</v>
      </c>
      <c r="AS14" s="79">
        <f>AO14/AN14</f>
        <v>3.1620654396728017E-2</v>
      </c>
      <c r="AT14" s="4">
        <v>329.7</v>
      </c>
      <c r="AU14" s="3">
        <v>33401</v>
      </c>
      <c r="AV14" s="5">
        <v>913.7</v>
      </c>
      <c r="AW14" s="37">
        <v>2.9</v>
      </c>
      <c r="AX14" s="65">
        <f t="shared" ref="AX14:AX15" si="23">AV14/AT14</f>
        <v>2.7713072490142556</v>
      </c>
      <c r="AY14" s="40">
        <v>3</v>
      </c>
      <c r="AZ14" s="79">
        <f>AV14/AU14</f>
        <v>2.7355468399149728E-2</v>
      </c>
    </row>
    <row r="15" spans="1:52" ht="15.75" thickBot="1" x14ac:dyDescent="0.3">
      <c r="A15" s="26">
        <v>11</v>
      </c>
      <c r="B15" s="10">
        <v>11</v>
      </c>
      <c r="C15" s="31">
        <v>5</v>
      </c>
      <c r="D15" s="19">
        <v>120.8</v>
      </c>
      <c r="E15" s="12">
        <v>20708</v>
      </c>
      <c r="F15" s="11">
        <v>370</v>
      </c>
      <c r="G15" s="38">
        <v>3.1</v>
      </c>
      <c r="H15" s="67">
        <f t="shared" si="17"/>
        <v>3.0629139072847682</v>
      </c>
      <c r="I15" s="41">
        <v>2</v>
      </c>
      <c r="J15" s="79">
        <f>F15/E15</f>
        <v>1.7867490824802008E-2</v>
      </c>
      <c r="K15" s="83">
        <v>102.7</v>
      </c>
      <c r="L15" s="21">
        <v>18508</v>
      </c>
      <c r="M15" s="35">
        <v>296.3</v>
      </c>
      <c r="N15" s="38">
        <v>3.1</v>
      </c>
      <c r="O15" s="67">
        <f t="shared" si="18"/>
        <v>2.8851022395326194</v>
      </c>
      <c r="P15" s="41">
        <v>2</v>
      </c>
      <c r="Q15" s="84">
        <f>M15/L15</f>
        <v>1.6009293278582234E-2</v>
      </c>
      <c r="R15" s="19">
        <v>113.7</v>
      </c>
      <c r="S15" s="12">
        <v>19007</v>
      </c>
      <c r="T15" s="11">
        <v>313.39999999999998</v>
      </c>
      <c r="U15" s="38">
        <v>3.1</v>
      </c>
      <c r="V15" s="67">
        <f t="shared" si="19"/>
        <v>2.7563764291996478</v>
      </c>
      <c r="W15" s="41">
        <v>2</v>
      </c>
      <c r="X15" s="79">
        <f>T15/S15</f>
        <v>1.6488662071868259E-2</v>
      </c>
      <c r="Y15" s="83">
        <v>152.69999999999999</v>
      </c>
      <c r="Z15" s="21">
        <v>18207</v>
      </c>
      <c r="AA15" s="35">
        <v>286.89999999999998</v>
      </c>
      <c r="AB15" s="38">
        <v>1.9</v>
      </c>
      <c r="AC15" s="67">
        <f t="shared" si="20"/>
        <v>1.8788474132285526</v>
      </c>
      <c r="AD15" s="41">
        <v>1.7</v>
      </c>
      <c r="AE15" s="79">
        <f>AA15/Z15</f>
        <v>1.5757675619267313E-2</v>
      </c>
      <c r="AF15" s="19">
        <v>92.5</v>
      </c>
      <c r="AG15" s="12">
        <v>13119</v>
      </c>
      <c r="AH15" s="11">
        <v>200.6</v>
      </c>
      <c r="AI15" s="38">
        <v>2.2999999999999998</v>
      </c>
      <c r="AJ15" s="67">
        <f t="shared" si="21"/>
        <v>2.1686486486486487</v>
      </c>
      <c r="AK15" s="41">
        <v>1.7</v>
      </c>
      <c r="AL15" s="79">
        <f>AH15/AG15</f>
        <v>1.5290799603628325E-2</v>
      </c>
      <c r="AM15" s="83">
        <v>102.8</v>
      </c>
      <c r="AN15" s="21">
        <v>8068</v>
      </c>
      <c r="AO15" s="35">
        <v>156.80000000000001</v>
      </c>
      <c r="AP15" s="38">
        <v>1.7</v>
      </c>
      <c r="AQ15" s="67">
        <f t="shared" si="22"/>
        <v>1.5252918287937745</v>
      </c>
      <c r="AR15" s="41">
        <v>2.2000000000000002</v>
      </c>
      <c r="AS15" s="79">
        <f>AO15/AN15</f>
        <v>1.9434804164600895E-2</v>
      </c>
      <c r="AT15" s="13">
        <v>685.2</v>
      </c>
      <c r="AU15" s="12">
        <v>97617</v>
      </c>
      <c r="AV15" s="11">
        <v>1624</v>
      </c>
      <c r="AW15" s="38">
        <v>2.4</v>
      </c>
      <c r="AX15" s="67">
        <f t="shared" si="23"/>
        <v>2.3701109165207237</v>
      </c>
      <c r="AY15" s="41">
        <v>1.8</v>
      </c>
      <c r="AZ15" s="79">
        <f>AV15/AU15</f>
        <v>1.6636446520585553E-2</v>
      </c>
    </row>
    <row r="16" spans="1:52" s="9" customFormat="1" ht="15.75" thickBot="1" x14ac:dyDescent="0.3">
      <c r="A16" s="26">
        <v>12</v>
      </c>
      <c r="B16" s="14">
        <v>11</v>
      </c>
      <c r="C16" s="32" t="s">
        <v>21</v>
      </c>
      <c r="D16" s="1">
        <f>SUM(D13:D15)</f>
        <v>315.2</v>
      </c>
      <c r="E16" s="2">
        <f>SUM(E13:E15)</f>
        <v>38365</v>
      </c>
      <c r="F16" s="8">
        <f>SUM(F13:F15)</f>
        <v>1016</v>
      </c>
      <c r="G16" s="39">
        <v>3.3</v>
      </c>
      <c r="H16" s="66">
        <f>AVERAGE(H13:H15)</f>
        <v>3.2087819826270914</v>
      </c>
      <c r="I16" s="43">
        <v>3.3</v>
      </c>
      <c r="J16" s="80">
        <f>AVERAGE(J13:J15)</f>
        <v>2.9764479763567084E-2</v>
      </c>
      <c r="K16" s="62">
        <f>SUM(K13:K15)</f>
        <v>227.7</v>
      </c>
      <c r="L16" s="22">
        <f t="shared" ref="L16" si="24">SUM(L13:L15)</f>
        <v>30695</v>
      </c>
      <c r="M16" s="36">
        <f t="shared" ref="M16" si="25">SUM(M13:M15)</f>
        <v>708.7</v>
      </c>
      <c r="N16" s="39">
        <v>3.3</v>
      </c>
      <c r="O16" s="66">
        <f>AVERAGE(O13:O15)</f>
        <v>3.1573581112382514</v>
      </c>
      <c r="P16" s="43">
        <v>3.3</v>
      </c>
      <c r="Q16" s="85">
        <f>AVERAGE(Q13:Q15)</f>
        <v>2.8501386826172214E-2</v>
      </c>
      <c r="R16" s="1">
        <f>SUM(R13:R15)</f>
        <v>205.10000000000002</v>
      </c>
      <c r="S16" s="2">
        <f>SUM(S13:S15)</f>
        <v>27822</v>
      </c>
      <c r="T16" s="2">
        <f>SUM(T13:T15)</f>
        <v>608.5</v>
      </c>
      <c r="U16" s="39">
        <v>3.3</v>
      </c>
      <c r="V16" s="66">
        <f>AVERAGE(V13:V15)</f>
        <v>3.0897159690643705</v>
      </c>
      <c r="W16" s="43">
        <v>3.3</v>
      </c>
      <c r="X16" s="80">
        <f>AVERAGE(X13:X15)</f>
        <v>2.9651653855394866E-2</v>
      </c>
      <c r="Y16" s="62">
        <f>SUM(Y13:Y15)</f>
        <v>262.10000000000002</v>
      </c>
      <c r="Z16" s="22">
        <f>SUM(Z13:Z15)</f>
        <v>27296</v>
      </c>
      <c r="AA16" s="22">
        <f>SUM(AA13:AA15)</f>
        <v>601.09999999999991</v>
      </c>
      <c r="AB16" s="39">
        <v>2.4</v>
      </c>
      <c r="AC16" s="66">
        <f>AVERAGE(AC13:AC15)</f>
        <v>2.5575204690171578</v>
      </c>
      <c r="AD16" s="43">
        <v>2.7</v>
      </c>
      <c r="AE16" s="80">
        <f>AVERAGE(AE13:AE15)</f>
        <v>3.0343665985385199E-2</v>
      </c>
      <c r="AF16" s="1">
        <f>SUM(AF13:AF15)</f>
        <v>192.5</v>
      </c>
      <c r="AG16" s="2">
        <f>SUM(AG13:AG15)</f>
        <v>20078</v>
      </c>
      <c r="AH16" s="2">
        <f>SUM(AH13:AH15)</f>
        <v>481</v>
      </c>
      <c r="AI16" s="39">
        <v>2.6</v>
      </c>
      <c r="AJ16" s="66">
        <f>AVERAGE(AJ13:AJ15)</f>
        <v>2.5454848966613675</v>
      </c>
      <c r="AK16" s="43">
        <v>3.4</v>
      </c>
      <c r="AL16" s="80">
        <f>AVERAGE(AL13:AL15)</f>
        <v>3.1987313484843162E-2</v>
      </c>
      <c r="AM16" s="62">
        <f>SUM(AM13:AM15)</f>
        <v>200.8</v>
      </c>
      <c r="AN16" s="22">
        <f>SUM(AN13:AN15)</f>
        <v>14445</v>
      </c>
      <c r="AO16" s="22">
        <f>SUM(AO13:AO15)</f>
        <v>398.8</v>
      </c>
      <c r="AP16" s="39">
        <v>2.1</v>
      </c>
      <c r="AQ16" s="66">
        <f>AVERAGE(AQ13:AQ15)</f>
        <v>2.1767508497893555</v>
      </c>
      <c r="AR16" s="43">
        <v>3.3</v>
      </c>
      <c r="AS16" s="80">
        <f>AVERAGE(AS13:AS15)</f>
        <v>3.3015781657021737E-2</v>
      </c>
      <c r="AT16" s="88">
        <f>SUM(AT13:AT15)</f>
        <v>1403.2</v>
      </c>
      <c r="AU16" s="89">
        <f>SUM(AU13:AU15)</f>
        <v>158701</v>
      </c>
      <c r="AV16" s="89">
        <f>SUM(AV13:AV15)</f>
        <v>3814</v>
      </c>
      <c r="AW16" s="39">
        <v>2.8</v>
      </c>
      <c r="AX16" s="66">
        <f>AVERAGE(AX13:AX15)</f>
        <v>2.8094365814037534</v>
      </c>
      <c r="AY16" s="43">
        <v>3.1</v>
      </c>
      <c r="AZ16" s="80">
        <f>AVERAGE(AZ13:AZ15)</f>
        <v>3.0032007377849602E-2</v>
      </c>
    </row>
    <row r="17" spans="1:52" x14ac:dyDescent="0.25">
      <c r="A17" s="26">
        <v>13</v>
      </c>
      <c r="B17" s="7">
        <v>14</v>
      </c>
      <c r="C17" s="30">
        <v>3</v>
      </c>
      <c r="D17" s="18">
        <v>139</v>
      </c>
      <c r="E17" s="3">
        <v>15611</v>
      </c>
      <c r="F17" s="5">
        <v>787.9</v>
      </c>
      <c r="G17" s="37">
        <v>5.8</v>
      </c>
      <c r="H17" s="65">
        <f>F17/D17</f>
        <v>5.6683453237410069</v>
      </c>
      <c r="I17" s="40">
        <v>5.8</v>
      </c>
      <c r="J17" s="79">
        <f>F17/E17</f>
        <v>5.0470821856383317E-2</v>
      </c>
      <c r="K17" s="82">
        <v>90.3</v>
      </c>
      <c r="L17" s="20">
        <v>9313</v>
      </c>
      <c r="M17" s="34">
        <v>488.9</v>
      </c>
      <c r="N17" s="37">
        <v>5.8</v>
      </c>
      <c r="O17" s="65">
        <f>M17/K17</f>
        <v>5.4141749723145072</v>
      </c>
      <c r="P17" s="40">
        <v>5.8</v>
      </c>
      <c r="Q17" s="84">
        <f>M17/L17</f>
        <v>5.249651025448298E-2</v>
      </c>
      <c r="R17" s="18">
        <v>53.6</v>
      </c>
      <c r="S17" s="3">
        <v>6084</v>
      </c>
      <c r="T17" s="5">
        <v>320.8</v>
      </c>
      <c r="U17" s="37">
        <v>5.8</v>
      </c>
      <c r="V17" s="65">
        <f>T17/R17</f>
        <v>5.9850746268656714</v>
      </c>
      <c r="W17" s="40">
        <v>5.8</v>
      </c>
      <c r="X17" s="79">
        <f>T17/S17</f>
        <v>5.2728468113083501E-2</v>
      </c>
      <c r="Y17" s="82">
        <v>39.5</v>
      </c>
      <c r="Z17" s="20">
        <v>3140</v>
      </c>
      <c r="AA17" s="34">
        <v>179.8</v>
      </c>
      <c r="AB17" s="37">
        <v>4.5</v>
      </c>
      <c r="AC17" s="65">
        <f>AA17/Y17</f>
        <v>4.5518987341772155</v>
      </c>
      <c r="AD17" s="40">
        <v>6.2</v>
      </c>
      <c r="AE17" s="79">
        <f>AA17/Z17</f>
        <v>5.7261146496815289E-2</v>
      </c>
      <c r="AF17" s="18">
        <v>66.7</v>
      </c>
      <c r="AG17" s="3">
        <v>5541</v>
      </c>
      <c r="AH17" s="5">
        <v>376.1</v>
      </c>
      <c r="AI17" s="37">
        <v>5.4</v>
      </c>
      <c r="AJ17" s="65">
        <f>AH17/AF17</f>
        <v>5.6386806596701646</v>
      </c>
      <c r="AK17" s="40">
        <v>7.5</v>
      </c>
      <c r="AL17" s="79">
        <f>AH17/AG17</f>
        <v>6.7875834686879633E-2</v>
      </c>
      <c r="AM17" s="82">
        <v>43.6</v>
      </c>
      <c r="AN17" s="20">
        <v>3941</v>
      </c>
      <c r="AO17" s="34">
        <v>238.7</v>
      </c>
      <c r="AP17" s="37">
        <v>5.6</v>
      </c>
      <c r="AQ17" s="65">
        <f>AO17/AM17</f>
        <v>5.4747706422018343</v>
      </c>
      <c r="AR17" s="40">
        <v>6.8</v>
      </c>
      <c r="AS17" s="79">
        <f>AO17/AN17</f>
        <v>6.0568383658969799E-2</v>
      </c>
      <c r="AT17" s="4">
        <v>432.7</v>
      </c>
      <c r="AU17" s="3">
        <v>43630</v>
      </c>
      <c r="AV17" s="5">
        <v>2392.1</v>
      </c>
      <c r="AW17" s="37">
        <v>5.5</v>
      </c>
      <c r="AX17" s="65">
        <f>AV17/AT17</f>
        <v>5.5283106078114166</v>
      </c>
      <c r="AY17" s="40">
        <v>6.3</v>
      </c>
      <c r="AZ17" s="79">
        <f>AV17/AU17</f>
        <v>5.4826953930781568E-2</v>
      </c>
    </row>
    <row r="18" spans="1:52" x14ac:dyDescent="0.25">
      <c r="A18" s="26">
        <v>14</v>
      </c>
      <c r="B18" s="7">
        <v>14</v>
      </c>
      <c r="C18" s="30">
        <v>4</v>
      </c>
      <c r="D18" s="18">
        <v>81.8</v>
      </c>
      <c r="E18" s="3">
        <v>15676</v>
      </c>
      <c r="F18" s="5">
        <v>457.8</v>
      </c>
      <c r="G18" s="37">
        <v>5.7</v>
      </c>
      <c r="H18" s="65">
        <f t="shared" ref="H18:H19" si="26">F18/D18</f>
        <v>5.5965770171149147</v>
      </c>
      <c r="I18" s="40">
        <v>3.2</v>
      </c>
      <c r="J18" s="79">
        <f>F18/E18</f>
        <v>2.9203878540443991E-2</v>
      </c>
      <c r="K18" s="82">
        <v>48.9</v>
      </c>
      <c r="L18" s="20">
        <v>9081</v>
      </c>
      <c r="M18" s="34">
        <v>257.8</v>
      </c>
      <c r="N18" s="37">
        <v>5.7</v>
      </c>
      <c r="O18" s="65">
        <f t="shared" ref="O18:O19" si="27">M18/K18</f>
        <v>5.2719836400817996</v>
      </c>
      <c r="P18" s="40">
        <v>3.2</v>
      </c>
      <c r="Q18" s="84">
        <f>M18/L18</f>
        <v>2.8388943948904306E-2</v>
      </c>
      <c r="R18" s="18">
        <v>33.5</v>
      </c>
      <c r="S18" s="3">
        <v>5485</v>
      </c>
      <c r="T18" s="5">
        <v>177.1</v>
      </c>
      <c r="U18" s="37">
        <v>5.7</v>
      </c>
      <c r="V18" s="65">
        <f t="shared" ref="V18:V19" si="28">T18/R18</f>
        <v>5.2865671641791039</v>
      </c>
      <c r="W18" s="40">
        <v>3.2</v>
      </c>
      <c r="X18" s="79">
        <f>T18/S18</f>
        <v>3.2288058340929807E-2</v>
      </c>
      <c r="Y18" s="82">
        <v>47.5</v>
      </c>
      <c r="Z18" s="20">
        <v>6308</v>
      </c>
      <c r="AA18" s="34">
        <v>172.9</v>
      </c>
      <c r="AB18" s="37">
        <v>3.6</v>
      </c>
      <c r="AC18" s="65">
        <f t="shared" ref="AC18:AC19" si="29">AA18/Y18</f>
        <v>3.64</v>
      </c>
      <c r="AD18" s="40">
        <v>3.2</v>
      </c>
      <c r="AE18" s="79">
        <f>AA18/Z18</f>
        <v>2.7409638554216867E-2</v>
      </c>
      <c r="AF18" s="18">
        <v>27.8</v>
      </c>
      <c r="AG18" s="3">
        <v>3744</v>
      </c>
      <c r="AH18" s="5">
        <v>116.1</v>
      </c>
      <c r="AI18" s="37">
        <v>4.5</v>
      </c>
      <c r="AJ18" s="65">
        <f t="shared" ref="AJ18:AJ19" si="30">AH18/AF18</f>
        <v>4.1762589928057547</v>
      </c>
      <c r="AK18" s="40">
        <v>3.5</v>
      </c>
      <c r="AL18" s="79">
        <f>AH18/AG18</f>
        <v>3.1009615384615382E-2</v>
      </c>
      <c r="AM18" s="82">
        <v>12.6</v>
      </c>
      <c r="AN18" s="20">
        <v>1777</v>
      </c>
      <c r="AO18" s="34">
        <v>49.5</v>
      </c>
      <c r="AP18" s="37">
        <v>4</v>
      </c>
      <c r="AQ18" s="65">
        <f t="shared" ref="AQ18:AQ19" si="31">AO18/AM18</f>
        <v>3.9285714285714288</v>
      </c>
      <c r="AR18" s="40">
        <v>3.3</v>
      </c>
      <c r="AS18" s="79">
        <f>AO18/AN18</f>
        <v>2.7855936972425437E-2</v>
      </c>
      <c r="AT18" s="4">
        <v>252.2</v>
      </c>
      <c r="AU18" s="3">
        <v>42071</v>
      </c>
      <c r="AV18" s="5">
        <v>1231.2</v>
      </c>
      <c r="AW18" s="37">
        <v>5</v>
      </c>
      <c r="AX18" s="65">
        <f t="shared" ref="AX18:AX19" si="32">AV18/AT18</f>
        <v>4.8818398096748616</v>
      </c>
      <c r="AY18" s="40">
        <v>3.3</v>
      </c>
      <c r="AZ18" s="79">
        <f>AV18/AU18</f>
        <v>2.926481424258991E-2</v>
      </c>
    </row>
    <row r="19" spans="1:52" ht="15.75" thickBot="1" x14ac:dyDescent="0.3">
      <c r="A19" s="26">
        <v>15</v>
      </c>
      <c r="B19" s="10">
        <v>14</v>
      </c>
      <c r="C19" s="31">
        <v>5</v>
      </c>
      <c r="D19" s="19">
        <v>62.8</v>
      </c>
      <c r="E19" s="12">
        <v>15860</v>
      </c>
      <c r="F19" s="11">
        <v>300.5</v>
      </c>
      <c r="G19" s="38">
        <v>4.8</v>
      </c>
      <c r="H19" s="67">
        <f t="shared" si="26"/>
        <v>4.7850318471337578</v>
      </c>
      <c r="I19" s="41">
        <v>2</v>
      </c>
      <c r="J19" s="79">
        <f>F19/E19</f>
        <v>1.8947036569987391E-2</v>
      </c>
      <c r="K19" s="83">
        <v>52.9</v>
      </c>
      <c r="L19" s="21">
        <v>13358</v>
      </c>
      <c r="M19" s="35">
        <v>233.8</v>
      </c>
      <c r="N19" s="38">
        <v>4.8</v>
      </c>
      <c r="O19" s="67">
        <f t="shared" si="27"/>
        <v>4.4196597353497165</v>
      </c>
      <c r="P19" s="41">
        <v>2</v>
      </c>
      <c r="Q19" s="84">
        <f>M19/L19</f>
        <v>1.7502620152717474E-2</v>
      </c>
      <c r="R19" s="19">
        <v>74</v>
      </c>
      <c r="S19" s="12">
        <v>16873</v>
      </c>
      <c r="T19" s="11">
        <v>294.8</v>
      </c>
      <c r="U19" s="38">
        <v>4.8</v>
      </c>
      <c r="V19" s="67">
        <f t="shared" si="28"/>
        <v>3.9837837837837839</v>
      </c>
      <c r="W19" s="41">
        <v>2</v>
      </c>
      <c r="X19" s="79">
        <f>T19/S19</f>
        <v>1.7471700349671073E-2</v>
      </c>
      <c r="Y19" s="83">
        <v>38.5</v>
      </c>
      <c r="Z19" s="21">
        <v>5449</v>
      </c>
      <c r="AA19" s="35">
        <v>89.4</v>
      </c>
      <c r="AB19" s="38">
        <v>2.4</v>
      </c>
      <c r="AC19" s="67">
        <f t="shared" si="29"/>
        <v>2.3220779220779222</v>
      </c>
      <c r="AD19" s="41">
        <v>2.1</v>
      </c>
      <c r="AE19" s="79">
        <f>AA19/Z19</f>
        <v>1.640668012479354E-2</v>
      </c>
      <c r="AF19" s="19">
        <v>46.8</v>
      </c>
      <c r="AG19" s="12">
        <v>11024</v>
      </c>
      <c r="AH19" s="11">
        <v>190.5</v>
      </c>
      <c r="AI19" s="38">
        <v>4.3</v>
      </c>
      <c r="AJ19" s="67">
        <f t="shared" si="30"/>
        <v>4.0705128205128212</v>
      </c>
      <c r="AK19" s="41">
        <v>2</v>
      </c>
      <c r="AL19" s="79">
        <f>AH19/AG19</f>
        <v>1.7280478955007256E-2</v>
      </c>
      <c r="AM19" s="83">
        <v>10.1</v>
      </c>
      <c r="AN19" s="21">
        <v>1132</v>
      </c>
      <c r="AO19" s="35">
        <v>24.4</v>
      </c>
      <c r="AP19" s="38">
        <v>2.2000000000000002</v>
      </c>
      <c r="AQ19" s="67">
        <f t="shared" si="31"/>
        <v>2.4158415841584158</v>
      </c>
      <c r="AR19" s="41">
        <v>2.6</v>
      </c>
      <c r="AS19" s="79">
        <f>AO19/AN19</f>
        <v>2.1554770318021201E-2</v>
      </c>
      <c r="AT19" s="13">
        <v>285.10000000000002</v>
      </c>
      <c r="AU19" s="12">
        <v>63696</v>
      </c>
      <c r="AV19" s="11">
        <v>1133.5</v>
      </c>
      <c r="AW19" s="38">
        <v>4.0999999999999996</v>
      </c>
      <c r="AX19" s="67">
        <f t="shared" si="32"/>
        <v>3.975797965626096</v>
      </c>
      <c r="AY19" s="41">
        <v>2</v>
      </c>
      <c r="AZ19" s="79">
        <f>AV19/AU19</f>
        <v>1.7795465963325797E-2</v>
      </c>
    </row>
    <row r="20" spans="1:52" s="9" customFormat="1" ht="15.75" thickBot="1" x14ac:dyDescent="0.3">
      <c r="A20" s="26">
        <v>16</v>
      </c>
      <c r="B20" s="14">
        <v>14</v>
      </c>
      <c r="C20" s="32" t="s">
        <v>21</v>
      </c>
      <c r="D20" s="1">
        <f>SUM(D17:D19)</f>
        <v>283.60000000000002</v>
      </c>
      <c r="E20" s="2">
        <f>SUM(E17:E19)</f>
        <v>47147</v>
      </c>
      <c r="F20" s="8">
        <f>SUM(F17:F19)</f>
        <v>1546.2</v>
      </c>
      <c r="G20" s="39">
        <v>5.5</v>
      </c>
      <c r="H20" s="66">
        <f>AVERAGE(H17:H19)</f>
        <v>5.3499847293298934</v>
      </c>
      <c r="I20" s="43">
        <v>4.2</v>
      </c>
      <c r="J20" s="80">
        <f>AVERAGE(J17:J19)</f>
        <v>3.2873912322271569E-2</v>
      </c>
      <c r="K20" s="62">
        <f>SUM(K17:K19)</f>
        <v>192.1</v>
      </c>
      <c r="L20" s="22">
        <f>SUM(L17:L19)</f>
        <v>31752</v>
      </c>
      <c r="M20" s="36">
        <f>SUM(M17:M19)</f>
        <v>980.5</v>
      </c>
      <c r="N20" s="39">
        <v>5.5</v>
      </c>
      <c r="O20" s="66">
        <f>AVERAGE(O17:O19)</f>
        <v>5.0352727825820081</v>
      </c>
      <c r="P20" s="43">
        <v>4.2</v>
      </c>
      <c r="Q20" s="85">
        <f>AVERAGE(Q17:Q19)</f>
        <v>3.2796024785368257E-2</v>
      </c>
      <c r="R20" s="1">
        <f>SUM(R17:R19)</f>
        <v>161.1</v>
      </c>
      <c r="S20" s="2">
        <f>SUM(S17:S19)</f>
        <v>28442</v>
      </c>
      <c r="T20" s="2">
        <f>SUM(T17:T19)</f>
        <v>792.7</v>
      </c>
      <c r="U20" s="39">
        <v>5.5</v>
      </c>
      <c r="V20" s="66">
        <f>AVERAGE(V17:V19)</f>
        <v>5.0851418582761863</v>
      </c>
      <c r="W20" s="43">
        <v>4.2</v>
      </c>
      <c r="X20" s="80">
        <f>AVERAGE(X17:X19)</f>
        <v>3.4162742267894793E-2</v>
      </c>
      <c r="Y20" s="62">
        <f>SUM(Y17:Y19)</f>
        <v>125.5</v>
      </c>
      <c r="Z20" s="22">
        <f>SUM(Z17:Z19)</f>
        <v>14897</v>
      </c>
      <c r="AA20" s="22">
        <f>SUM(AA17:AA19)</f>
        <v>442.1</v>
      </c>
      <c r="AB20" s="39">
        <v>3.6</v>
      </c>
      <c r="AC20" s="66">
        <f>AVERAGE(AC17:AC19)</f>
        <v>3.5046588854183791</v>
      </c>
      <c r="AD20" s="43">
        <v>3.9</v>
      </c>
      <c r="AE20" s="80">
        <f>AVERAGE(AE17:AE19)</f>
        <v>3.3692488391941895E-2</v>
      </c>
      <c r="AF20" s="1">
        <f>SUM(AF17:AF19)</f>
        <v>141.30000000000001</v>
      </c>
      <c r="AG20" s="2">
        <f>SUM(AG17:AG19)</f>
        <v>20309</v>
      </c>
      <c r="AH20" s="2">
        <f>SUM(AH17:AH19)</f>
        <v>682.7</v>
      </c>
      <c r="AI20" s="39">
        <v>4.9000000000000004</v>
      </c>
      <c r="AJ20" s="66">
        <f>AVERAGE(AJ17:AJ19)</f>
        <v>4.6284841576629132</v>
      </c>
      <c r="AK20" s="43">
        <v>5</v>
      </c>
      <c r="AL20" s="80">
        <f>AVERAGE(AL17:AL19)</f>
        <v>3.8721976342167425E-2</v>
      </c>
      <c r="AM20" s="62">
        <f>SUM(AM17:AM19)</f>
        <v>66.3</v>
      </c>
      <c r="AN20" s="22">
        <f>SUM(AN17:AN19)</f>
        <v>6850</v>
      </c>
      <c r="AO20" s="22">
        <f>SUM(AO17:AO19)</f>
        <v>312.59999999999997</v>
      </c>
      <c r="AP20" s="39">
        <v>4.8</v>
      </c>
      <c r="AQ20" s="66">
        <f>AVERAGE(AQ17:AQ19)</f>
        <v>3.9397278849772266</v>
      </c>
      <c r="AR20" s="43">
        <v>5.4</v>
      </c>
      <c r="AS20" s="80">
        <f>AVERAGE(AS17:AS19)</f>
        <v>3.6659696983138812E-2</v>
      </c>
      <c r="AT20" s="88">
        <f>SUM(AT17:AT19)</f>
        <v>970</v>
      </c>
      <c r="AU20" s="89">
        <f>SUM(AU17:AU19)</f>
        <v>149397</v>
      </c>
      <c r="AV20" s="89">
        <f>SUM(AV17:AV19)</f>
        <v>4756.8</v>
      </c>
      <c r="AW20" s="39">
        <v>5</v>
      </c>
      <c r="AX20" s="66">
        <f>AVERAGE(AX17:AX19)</f>
        <v>4.7953161277041252</v>
      </c>
      <c r="AY20" s="43">
        <v>4.2</v>
      </c>
      <c r="AZ20" s="80">
        <f>AVERAGE(AZ17:AZ19)</f>
        <v>3.3962411378899098E-2</v>
      </c>
    </row>
    <row r="21" spans="1:52" x14ac:dyDescent="0.25">
      <c r="A21" s="26">
        <v>17</v>
      </c>
      <c r="B21" s="7">
        <v>17</v>
      </c>
      <c r="C21" s="30">
        <v>3</v>
      </c>
      <c r="D21" s="18">
        <v>114.9</v>
      </c>
      <c r="E21" s="3">
        <v>16394</v>
      </c>
      <c r="F21" s="5">
        <v>880</v>
      </c>
      <c r="G21" s="37">
        <v>7.6</v>
      </c>
      <c r="H21" s="65">
        <f>F21/D21</f>
        <v>7.6588337684943424</v>
      </c>
      <c r="I21" s="40">
        <v>6.3</v>
      </c>
      <c r="J21" s="79">
        <f>F21/E21</f>
        <v>5.3678174942051973E-2</v>
      </c>
      <c r="K21" s="82">
        <v>53.8</v>
      </c>
      <c r="L21" s="20">
        <v>6873</v>
      </c>
      <c r="M21" s="34">
        <v>386</v>
      </c>
      <c r="N21" s="37">
        <v>7.6</v>
      </c>
      <c r="O21" s="65">
        <f>M21/K21</f>
        <v>7.1747211895910787</v>
      </c>
      <c r="P21" s="40">
        <v>6.3</v>
      </c>
      <c r="Q21" s="84">
        <f>M21/L21</f>
        <v>5.6161792521460786E-2</v>
      </c>
      <c r="R21" s="18">
        <v>48.5</v>
      </c>
      <c r="S21" s="3">
        <v>6579</v>
      </c>
      <c r="T21" s="5">
        <v>374</v>
      </c>
      <c r="U21" s="37">
        <v>7.6</v>
      </c>
      <c r="V21" s="65">
        <f>T21/R21</f>
        <v>7.7113402061855671</v>
      </c>
      <c r="W21" s="40">
        <v>6.3</v>
      </c>
      <c r="X21" s="79">
        <f>T21/S21</f>
        <v>5.6847545219638244E-2</v>
      </c>
      <c r="Y21" s="82">
        <v>38</v>
      </c>
      <c r="Z21" s="20">
        <v>5628</v>
      </c>
      <c r="AA21" s="34">
        <v>352</v>
      </c>
      <c r="AB21" s="37">
        <v>9.1999999999999993</v>
      </c>
      <c r="AC21" s="65">
        <f>AA21/Y21</f>
        <v>9.2631578947368425</v>
      </c>
      <c r="AD21" s="40">
        <v>7.2</v>
      </c>
      <c r="AE21" s="79">
        <f>AA21/Z21</f>
        <v>6.2544420753375976E-2</v>
      </c>
      <c r="AF21" s="18">
        <v>43.8</v>
      </c>
      <c r="AG21" s="3">
        <v>5567</v>
      </c>
      <c r="AH21" s="5">
        <v>304</v>
      </c>
      <c r="AI21" s="37">
        <v>6.9</v>
      </c>
      <c r="AJ21" s="65">
        <f>AH21/AF21</f>
        <v>6.9406392694063932</v>
      </c>
      <c r="AK21" s="40">
        <v>7.5</v>
      </c>
      <c r="AL21" s="79">
        <f>AH21/AG21</f>
        <v>5.4607508532423209E-2</v>
      </c>
      <c r="AM21" s="82">
        <v>15.9</v>
      </c>
      <c r="AN21" s="20">
        <v>2310</v>
      </c>
      <c r="AO21" s="34">
        <v>129</v>
      </c>
      <c r="AP21" s="37">
        <v>8.1</v>
      </c>
      <c r="AQ21" s="65">
        <f>AO21/AM21</f>
        <v>8.1132075471698109</v>
      </c>
      <c r="AR21" s="40">
        <v>7</v>
      </c>
      <c r="AS21" s="79">
        <f>AO21/AN21</f>
        <v>5.5844155844155842E-2</v>
      </c>
      <c r="AT21" s="4">
        <v>314.89999999999998</v>
      </c>
      <c r="AU21" s="3">
        <v>43351</v>
      </c>
      <c r="AV21" s="5">
        <v>2425</v>
      </c>
      <c r="AW21" s="37">
        <v>7.7</v>
      </c>
      <c r="AX21" s="65">
        <f>AV21/AT21</f>
        <v>7.7008574150523978</v>
      </c>
      <c r="AY21" s="40">
        <v>6.7</v>
      </c>
      <c r="AZ21" s="79">
        <f>AV21/AU21</f>
        <v>5.5938732670526632E-2</v>
      </c>
    </row>
    <row r="22" spans="1:52" x14ac:dyDescent="0.25">
      <c r="A22" s="26">
        <v>18</v>
      </c>
      <c r="B22" s="7">
        <v>17</v>
      </c>
      <c r="C22" s="30">
        <v>4</v>
      </c>
      <c r="D22" s="18">
        <v>78</v>
      </c>
      <c r="E22" s="3">
        <v>18701</v>
      </c>
      <c r="F22" s="5">
        <v>615</v>
      </c>
      <c r="G22" s="37">
        <v>8</v>
      </c>
      <c r="H22" s="65">
        <f t="shared" ref="H22:H23" si="33">F22/D22</f>
        <v>7.884615384615385</v>
      </c>
      <c r="I22" s="40">
        <v>3.5</v>
      </c>
      <c r="J22" s="79">
        <f>F22/E22</f>
        <v>3.2885941928239133E-2</v>
      </c>
      <c r="K22" s="82">
        <v>40.9</v>
      </c>
      <c r="L22" s="20">
        <v>9717</v>
      </c>
      <c r="M22" s="34">
        <v>303</v>
      </c>
      <c r="N22" s="37">
        <v>8</v>
      </c>
      <c r="O22" s="65">
        <f t="shared" ref="O22:O23" si="34">M22/K22</f>
        <v>7.4083129584352081</v>
      </c>
      <c r="P22" s="40">
        <v>3.5</v>
      </c>
      <c r="Q22" s="84">
        <f>M22/L22</f>
        <v>3.1182463723371412E-2</v>
      </c>
      <c r="R22" s="18">
        <v>21.5</v>
      </c>
      <c r="S22" s="3">
        <v>4199</v>
      </c>
      <c r="T22" s="5">
        <v>165</v>
      </c>
      <c r="U22" s="37">
        <v>8</v>
      </c>
      <c r="V22" s="65">
        <f t="shared" ref="V22:V23" si="35">T22/R22</f>
        <v>7.6744186046511631</v>
      </c>
      <c r="W22" s="40">
        <v>3.5</v>
      </c>
      <c r="X22" s="79">
        <f>T22/S22</f>
        <v>3.9295070254822574E-2</v>
      </c>
      <c r="Y22" s="82">
        <v>14.3</v>
      </c>
      <c r="Z22" s="20">
        <v>2569</v>
      </c>
      <c r="AA22" s="34">
        <v>64</v>
      </c>
      <c r="AB22" s="37">
        <v>4.4000000000000004</v>
      </c>
      <c r="AC22" s="65">
        <f t="shared" ref="AC22:AC23" si="36">AA22/Y22</f>
        <v>4.475524475524475</v>
      </c>
      <c r="AD22" s="40">
        <v>2.9</v>
      </c>
      <c r="AE22" s="79">
        <f>AA22/Z22</f>
        <v>2.4912417282989489E-2</v>
      </c>
      <c r="AF22" s="18">
        <v>18.7</v>
      </c>
      <c r="AG22" s="3">
        <v>3457</v>
      </c>
      <c r="AH22" s="5">
        <v>131</v>
      </c>
      <c r="AI22" s="37">
        <v>6.9</v>
      </c>
      <c r="AJ22" s="65">
        <f t="shared" ref="AJ22:AJ23" si="37">AH22/AF22</f>
        <v>7.0053475935828882</v>
      </c>
      <c r="AK22" s="40">
        <v>4.5</v>
      </c>
      <c r="AL22" s="79">
        <f>AH22/AG22</f>
        <v>3.7894127856522998E-2</v>
      </c>
      <c r="AM22" s="82">
        <v>5.0999999999999996</v>
      </c>
      <c r="AN22" s="20">
        <v>872</v>
      </c>
      <c r="AO22" s="34">
        <v>29</v>
      </c>
      <c r="AP22" s="37">
        <v>5.8</v>
      </c>
      <c r="AQ22" s="65">
        <f t="shared" ref="AQ22:AQ23" si="38">AO22/AM22</f>
        <v>5.6862745098039218</v>
      </c>
      <c r="AR22" s="40">
        <v>3.3</v>
      </c>
      <c r="AS22" s="79">
        <f>AO22/AN22</f>
        <v>3.3256880733944956E-2</v>
      </c>
      <c r="AT22" s="4">
        <v>178.7</v>
      </c>
      <c r="AU22" s="3">
        <v>39515</v>
      </c>
      <c r="AV22" s="5">
        <v>1306</v>
      </c>
      <c r="AW22" s="37">
        <v>7.4</v>
      </c>
      <c r="AX22" s="65">
        <f t="shared" ref="AX22:AX23" si="39">AV22/AT22</f>
        <v>7.3083379966424182</v>
      </c>
      <c r="AY22" s="40">
        <v>3.6</v>
      </c>
      <c r="AZ22" s="79">
        <f>AV22/AU22</f>
        <v>3.3050740225230926E-2</v>
      </c>
    </row>
    <row r="23" spans="1:52" ht="15.75" thickBot="1" x14ac:dyDescent="0.3">
      <c r="A23" s="26">
        <v>19</v>
      </c>
      <c r="B23" s="10">
        <v>17</v>
      </c>
      <c r="C23" s="31">
        <v>5</v>
      </c>
      <c r="D23" s="19">
        <v>27</v>
      </c>
      <c r="E23" s="12">
        <v>9234</v>
      </c>
      <c r="F23" s="11">
        <v>204</v>
      </c>
      <c r="G23" s="38">
        <v>7.7</v>
      </c>
      <c r="H23" s="67">
        <f t="shared" si="33"/>
        <v>7.5555555555555554</v>
      </c>
      <c r="I23" s="41">
        <v>2.2999999999999998</v>
      </c>
      <c r="J23" s="79">
        <f>F23/E23</f>
        <v>2.2092267706302793E-2</v>
      </c>
      <c r="K23" s="83">
        <v>31.2</v>
      </c>
      <c r="L23" s="21">
        <v>9705</v>
      </c>
      <c r="M23" s="35">
        <v>198</v>
      </c>
      <c r="N23" s="38">
        <v>7.7</v>
      </c>
      <c r="O23" s="67">
        <f t="shared" si="34"/>
        <v>6.3461538461538467</v>
      </c>
      <c r="P23" s="41">
        <v>2.2999999999999998</v>
      </c>
      <c r="Q23" s="84">
        <f>M23/L23</f>
        <v>2.0401854714064915E-2</v>
      </c>
      <c r="R23" s="19">
        <v>26.8</v>
      </c>
      <c r="S23" s="12">
        <v>6471</v>
      </c>
      <c r="T23" s="11">
        <v>126</v>
      </c>
      <c r="U23" s="38">
        <v>7.7</v>
      </c>
      <c r="V23" s="67">
        <f t="shared" si="35"/>
        <v>4.7014925373134329</v>
      </c>
      <c r="W23" s="41">
        <v>2.2999999999999998</v>
      </c>
      <c r="X23" s="79">
        <f>T23/S23</f>
        <v>1.9471488178025034E-2</v>
      </c>
      <c r="Y23" s="83">
        <v>12.8</v>
      </c>
      <c r="Z23" s="21">
        <v>2604</v>
      </c>
      <c r="AA23" s="35">
        <v>48</v>
      </c>
      <c r="AB23" s="38">
        <v>4.3</v>
      </c>
      <c r="AC23" s="67">
        <f t="shared" si="36"/>
        <v>3.75</v>
      </c>
      <c r="AD23" s="41">
        <v>2</v>
      </c>
      <c r="AE23" s="79">
        <f>AA23/Z23</f>
        <v>1.8433179723502304E-2</v>
      </c>
      <c r="AF23" s="19">
        <v>15.9</v>
      </c>
      <c r="AG23" s="12">
        <v>3746</v>
      </c>
      <c r="AH23" s="11">
        <v>83</v>
      </c>
      <c r="AI23" s="38">
        <v>5.4</v>
      </c>
      <c r="AJ23" s="67">
        <f t="shared" si="37"/>
        <v>5.2201257861635222</v>
      </c>
      <c r="AK23" s="41">
        <v>2.2999999999999998</v>
      </c>
      <c r="AL23" s="79">
        <f>AH23/AG23</f>
        <v>2.2156967431927389E-2</v>
      </c>
      <c r="AM23" s="83">
        <v>1.8</v>
      </c>
      <c r="AN23" s="21">
        <v>299</v>
      </c>
      <c r="AO23" s="35">
        <v>7</v>
      </c>
      <c r="AP23" s="38">
        <v>3.9</v>
      </c>
      <c r="AQ23" s="67">
        <f t="shared" si="38"/>
        <v>3.8888888888888888</v>
      </c>
      <c r="AR23" s="41">
        <v>2.7</v>
      </c>
      <c r="AS23" s="79">
        <f>AO23/AN23</f>
        <v>2.3411371237458192E-2</v>
      </c>
      <c r="AT23" s="13">
        <v>115.4</v>
      </c>
      <c r="AU23" s="12">
        <v>32059</v>
      </c>
      <c r="AV23" s="11">
        <v>666</v>
      </c>
      <c r="AW23" s="38">
        <v>6</v>
      </c>
      <c r="AX23" s="67">
        <f t="shared" si="39"/>
        <v>5.7712305025996535</v>
      </c>
      <c r="AY23" s="41">
        <v>2.2999999999999998</v>
      </c>
      <c r="AZ23" s="79">
        <f>AV23/AU23</f>
        <v>2.0774197573224368E-2</v>
      </c>
    </row>
    <row r="24" spans="1:52" s="9" customFormat="1" ht="15.75" thickBot="1" x14ac:dyDescent="0.3">
      <c r="A24" s="26">
        <v>20</v>
      </c>
      <c r="B24" s="14">
        <v>17</v>
      </c>
      <c r="C24" s="32" t="s">
        <v>21</v>
      </c>
      <c r="D24" s="1">
        <f>SUM(D21:D23)</f>
        <v>219.9</v>
      </c>
      <c r="E24" s="2">
        <f>SUM(E21:E23)</f>
        <v>44329</v>
      </c>
      <c r="F24" s="8">
        <f>SUM(F21:F23)</f>
        <v>1699</v>
      </c>
      <c r="G24" s="39">
        <v>7.7</v>
      </c>
      <c r="H24" s="66">
        <f>AVERAGE(H21:H23)</f>
        <v>7.6996682362217612</v>
      </c>
      <c r="I24" s="43">
        <v>4.8</v>
      </c>
      <c r="J24" s="80">
        <f>AVERAGE(J21:J23)</f>
        <v>3.6218794858864638E-2</v>
      </c>
      <c r="K24" s="62">
        <f>SUM(K21:K23)</f>
        <v>125.89999999999999</v>
      </c>
      <c r="L24" s="22">
        <f>SUM(L21:L23)</f>
        <v>26295</v>
      </c>
      <c r="M24" s="36">
        <f>SUM(M21:M23)</f>
        <v>887</v>
      </c>
      <c r="N24" s="39">
        <v>7.7</v>
      </c>
      <c r="O24" s="66">
        <f>AVERAGE(O21:O23)</f>
        <v>6.9763959980600445</v>
      </c>
      <c r="P24" s="43">
        <v>4.8</v>
      </c>
      <c r="Q24" s="85">
        <f>AVERAGE(Q21:Q23)</f>
        <v>3.5915370319632371E-2</v>
      </c>
      <c r="R24" s="1">
        <f>SUM(R21:R23)</f>
        <v>96.8</v>
      </c>
      <c r="S24" s="2">
        <f>SUM(S21:S23)</f>
        <v>17249</v>
      </c>
      <c r="T24" s="2">
        <f>SUM(T21:T23)</f>
        <v>665</v>
      </c>
      <c r="U24" s="39">
        <v>7.7</v>
      </c>
      <c r="V24" s="66">
        <f>AVERAGE(V21:V23)</f>
        <v>6.6957504493833868</v>
      </c>
      <c r="W24" s="43">
        <v>4.8</v>
      </c>
      <c r="X24" s="80">
        <f>AVERAGE(X21:X23)</f>
        <v>3.8538034550828618E-2</v>
      </c>
      <c r="Y24" s="62">
        <f>SUM(Y21:Y23)</f>
        <v>65.099999999999994</v>
      </c>
      <c r="Z24" s="22">
        <f>SUM(Z21:Z23)</f>
        <v>10801</v>
      </c>
      <c r="AA24" s="22">
        <f>SUM(AA21:AA23)</f>
        <v>464</v>
      </c>
      <c r="AB24" s="39">
        <v>7.1</v>
      </c>
      <c r="AC24" s="66">
        <f>AVERAGE(AC21:AC23)</f>
        <v>5.8295607900871049</v>
      </c>
      <c r="AD24" s="43">
        <v>5.2</v>
      </c>
      <c r="AE24" s="80">
        <f>AVERAGE(AE21:AE23)</f>
        <v>3.5296672586622592E-2</v>
      </c>
      <c r="AF24" s="1">
        <f>SUM(AF21:AF23)</f>
        <v>78.400000000000006</v>
      </c>
      <c r="AG24" s="2">
        <f>SUM(AG21:AG23)</f>
        <v>12770</v>
      </c>
      <c r="AH24" s="2">
        <f>SUM(AH21:AH23)</f>
        <v>518</v>
      </c>
      <c r="AI24" s="39">
        <v>6.6</v>
      </c>
      <c r="AJ24" s="66">
        <f>AVERAGE(AJ21:AJ23)</f>
        <v>6.3887042163842684</v>
      </c>
      <c r="AK24" s="43">
        <v>5.7</v>
      </c>
      <c r="AL24" s="80">
        <f>AVERAGE(AL21:AL23)</f>
        <v>3.8219534606957865E-2</v>
      </c>
      <c r="AM24" s="62">
        <f>SUM(AM21:AM23)</f>
        <v>22.8</v>
      </c>
      <c r="AN24" s="22">
        <f>SUM(AN21:AN23)</f>
        <v>3481</v>
      </c>
      <c r="AO24" s="22">
        <f>SUM(AO21:AO23)</f>
        <v>165</v>
      </c>
      <c r="AP24" s="39">
        <v>7.3</v>
      </c>
      <c r="AQ24" s="66">
        <f>AVERAGE(AQ21:AQ23)</f>
        <v>5.8961236486208746</v>
      </c>
      <c r="AR24" s="43">
        <v>5.9</v>
      </c>
      <c r="AS24" s="80">
        <f>AVERAGE(AS21:AS23)</f>
        <v>3.7504135938519666E-2</v>
      </c>
      <c r="AT24" s="88">
        <f>SUM(AT21:AT23)</f>
        <v>609</v>
      </c>
      <c r="AU24" s="89">
        <f>SUM(AU21:AU23)</f>
        <v>114925</v>
      </c>
      <c r="AV24" s="89">
        <f>SUM(AV21:AV23)</f>
        <v>4397</v>
      </c>
      <c r="AW24" s="39">
        <v>7.3</v>
      </c>
      <c r="AX24" s="66">
        <f>AVERAGE(AX21:AX23)</f>
        <v>6.9268086380981559</v>
      </c>
      <c r="AY24" s="43">
        <v>5</v>
      </c>
      <c r="AZ24" s="80">
        <f>AVERAGE(AZ21:AZ23)</f>
        <v>3.658789015632731E-2</v>
      </c>
    </row>
    <row r="25" spans="1:52" x14ac:dyDescent="0.25">
      <c r="A25" s="26">
        <v>21</v>
      </c>
      <c r="B25" s="7">
        <v>20</v>
      </c>
      <c r="C25" s="30">
        <v>3</v>
      </c>
      <c r="D25" s="18">
        <v>35.4</v>
      </c>
      <c r="E25" s="3">
        <v>5123</v>
      </c>
      <c r="F25" s="5">
        <v>375</v>
      </c>
      <c r="G25" s="37">
        <v>10.7</v>
      </c>
      <c r="H25" s="65">
        <f>F25/D25</f>
        <v>10.593220338983052</v>
      </c>
      <c r="I25" s="40">
        <v>9</v>
      </c>
      <c r="J25" s="79">
        <f>F25/E25</f>
        <v>7.3199297286746054E-2</v>
      </c>
      <c r="K25" s="82">
        <v>21.9</v>
      </c>
      <c r="L25" s="20">
        <v>3342</v>
      </c>
      <c r="M25" s="34">
        <v>233</v>
      </c>
      <c r="N25" s="37">
        <v>10.7</v>
      </c>
      <c r="O25" s="65">
        <f>M25/K25</f>
        <v>10.639269406392694</v>
      </c>
      <c r="P25" s="40">
        <v>9</v>
      </c>
      <c r="Q25" s="84">
        <f>M25/L25</f>
        <v>6.9718731298623576E-2</v>
      </c>
      <c r="R25" s="18">
        <v>16.399999999999999</v>
      </c>
      <c r="S25" s="3">
        <v>2504</v>
      </c>
      <c r="T25" s="5">
        <v>175</v>
      </c>
      <c r="U25" s="37">
        <v>10.7</v>
      </c>
      <c r="V25" s="65">
        <f>T25/R25</f>
        <v>10.670731707317074</v>
      </c>
      <c r="W25" s="40">
        <v>9</v>
      </c>
      <c r="X25" s="79">
        <f>T25/S25</f>
        <v>6.9888178913738025E-2</v>
      </c>
      <c r="Y25" s="82">
        <v>28</v>
      </c>
      <c r="Z25" s="20">
        <v>4728</v>
      </c>
      <c r="AA25" s="34">
        <v>335</v>
      </c>
      <c r="AB25" s="37">
        <v>12.5</v>
      </c>
      <c r="AC25" s="65">
        <f>AA25/Y25</f>
        <v>11.964285714285714</v>
      </c>
      <c r="AD25" s="40">
        <v>9.1</v>
      </c>
      <c r="AE25" s="79">
        <f>AA25/Z25</f>
        <v>7.085448392554991E-2</v>
      </c>
      <c r="AF25" s="18">
        <v>4.0999999999999996</v>
      </c>
      <c r="AG25" s="3">
        <v>427</v>
      </c>
      <c r="AH25" s="5">
        <v>32</v>
      </c>
      <c r="AI25" s="37">
        <v>7</v>
      </c>
      <c r="AJ25" s="65">
        <f>AH25/AF25</f>
        <v>7.8048780487804885</v>
      </c>
      <c r="AK25" s="40">
        <v>9.6999999999999993</v>
      </c>
      <c r="AL25" s="79">
        <f>AH25/AG25</f>
        <v>7.4941451990632318E-2</v>
      </c>
      <c r="AM25" s="82">
        <v>1.3</v>
      </c>
      <c r="AN25" s="20">
        <v>351</v>
      </c>
      <c r="AO25" s="34">
        <v>20</v>
      </c>
      <c r="AP25" s="37">
        <v>16.399999999999999</v>
      </c>
      <c r="AQ25" s="65">
        <f>AO25/AM25</f>
        <v>15.384615384615383</v>
      </c>
      <c r="AR25" s="40">
        <v>5.8</v>
      </c>
      <c r="AS25" s="79">
        <f>AO25/AN25</f>
        <v>5.6980056980056981E-2</v>
      </c>
      <c r="AT25" s="4">
        <v>107.1</v>
      </c>
      <c r="AU25" s="3">
        <v>16475</v>
      </c>
      <c r="AV25" s="5">
        <v>1169</v>
      </c>
      <c r="AW25" s="37">
        <v>11</v>
      </c>
      <c r="AX25" s="65">
        <f>AV25/AT25</f>
        <v>10.915032679738562</v>
      </c>
      <c r="AY25" s="40">
        <v>8.6999999999999993</v>
      </c>
      <c r="AZ25" s="79">
        <f>AV25/AU25</f>
        <v>7.0955993930197275E-2</v>
      </c>
    </row>
    <row r="26" spans="1:52" x14ac:dyDescent="0.25">
      <c r="A26" s="26">
        <v>22</v>
      </c>
      <c r="B26" s="7">
        <v>20</v>
      </c>
      <c r="C26" s="30">
        <v>4</v>
      </c>
      <c r="D26" s="18">
        <v>45.1</v>
      </c>
      <c r="E26" s="3">
        <v>11860</v>
      </c>
      <c r="F26" s="5">
        <v>439</v>
      </c>
      <c r="G26" s="37">
        <v>10.199999999999999</v>
      </c>
      <c r="H26" s="65">
        <f t="shared" ref="H26:H27" si="40">F26/D26</f>
        <v>9.7339246119733929</v>
      </c>
      <c r="I26" s="40">
        <v>4.0999999999999996</v>
      </c>
      <c r="J26" s="79">
        <f>F26/E26</f>
        <v>3.7015177065767284E-2</v>
      </c>
      <c r="K26" s="82">
        <v>24.5</v>
      </c>
      <c r="L26" s="20">
        <v>6159</v>
      </c>
      <c r="M26" s="34">
        <v>222</v>
      </c>
      <c r="N26" s="37">
        <v>10.199999999999999</v>
      </c>
      <c r="O26" s="65">
        <f t="shared" ref="O26:O27" si="41">M26/K26</f>
        <v>9.0612244897959187</v>
      </c>
      <c r="P26" s="40">
        <v>4.0999999999999996</v>
      </c>
      <c r="Q26" s="84">
        <f>M26/L26</f>
        <v>3.6044812469556743E-2</v>
      </c>
      <c r="R26" s="18">
        <v>16.2</v>
      </c>
      <c r="S26" s="3">
        <v>4615</v>
      </c>
      <c r="T26" s="5">
        <v>169</v>
      </c>
      <c r="U26" s="37">
        <v>10.199999999999999</v>
      </c>
      <c r="V26" s="65">
        <f t="shared" ref="V26:V27" si="42">T26/R26</f>
        <v>10.4320987654321</v>
      </c>
      <c r="W26" s="40">
        <v>4.0999999999999996</v>
      </c>
      <c r="X26" s="79">
        <f>T26/S26</f>
        <v>3.6619718309859155E-2</v>
      </c>
      <c r="Y26" s="82">
        <v>19.100000000000001</v>
      </c>
      <c r="Z26" s="20">
        <v>6416</v>
      </c>
      <c r="AA26" s="34">
        <v>260</v>
      </c>
      <c r="AB26" s="37">
        <v>13.5</v>
      </c>
      <c r="AC26" s="65">
        <f t="shared" ref="AC26:AC27" si="43">AA26/Y26</f>
        <v>13.612565445026178</v>
      </c>
      <c r="AD26" s="40">
        <v>4.3</v>
      </c>
      <c r="AE26" s="79">
        <f>AA26/Z26</f>
        <v>4.0523690773067333E-2</v>
      </c>
      <c r="AF26" s="18">
        <v>5.6</v>
      </c>
      <c r="AG26" s="3">
        <v>1496</v>
      </c>
      <c r="AH26" s="5">
        <v>54</v>
      </c>
      <c r="AI26" s="37">
        <v>10</v>
      </c>
      <c r="AJ26" s="65">
        <f t="shared" ref="AJ26:AJ27" si="44">AH26/AF26</f>
        <v>9.6428571428571441</v>
      </c>
      <c r="AK26" s="40">
        <v>4</v>
      </c>
      <c r="AL26" s="79">
        <f>AH26/AG26</f>
        <v>3.6096256684491977E-2</v>
      </c>
      <c r="AM26" s="82" t="s">
        <v>8</v>
      </c>
      <c r="AN26" s="20" t="s">
        <v>8</v>
      </c>
      <c r="AO26" s="34" t="s">
        <v>8</v>
      </c>
      <c r="AP26" s="37" t="s">
        <v>8</v>
      </c>
      <c r="AQ26" s="50" t="s">
        <v>8</v>
      </c>
      <c r="AR26" s="40" t="s">
        <v>8</v>
      </c>
      <c r="AS26" s="53" t="s">
        <v>8</v>
      </c>
      <c r="AT26" s="4">
        <v>110.5</v>
      </c>
      <c r="AU26" s="3">
        <v>30546</v>
      </c>
      <c r="AV26" s="5">
        <v>1144</v>
      </c>
      <c r="AW26" s="37">
        <v>10.6</v>
      </c>
      <c r="AX26" s="65">
        <f t="shared" ref="AX26:AX27" si="45">AV26/AT26</f>
        <v>10.352941176470589</v>
      </c>
      <c r="AY26" s="40">
        <v>4.0999999999999996</v>
      </c>
      <c r="AZ26" s="79">
        <f>AV26/AU26</f>
        <v>3.7451712171806456E-2</v>
      </c>
    </row>
    <row r="27" spans="1:52" ht="15.75" thickBot="1" x14ac:dyDescent="0.3">
      <c r="A27" s="26">
        <v>23</v>
      </c>
      <c r="B27" s="10">
        <v>20</v>
      </c>
      <c r="C27" s="31">
        <v>5</v>
      </c>
      <c r="D27" s="19">
        <v>10.7</v>
      </c>
      <c r="E27" s="12">
        <v>4355</v>
      </c>
      <c r="F27" s="11">
        <v>109</v>
      </c>
      <c r="G27" s="38">
        <v>10.7</v>
      </c>
      <c r="H27" s="67">
        <f t="shared" si="40"/>
        <v>10.186915887850468</v>
      </c>
      <c r="I27" s="41">
        <v>2.5</v>
      </c>
      <c r="J27" s="79">
        <f>F27/E27</f>
        <v>2.5028702640642938E-2</v>
      </c>
      <c r="K27" s="83">
        <v>14</v>
      </c>
      <c r="L27" s="21">
        <v>3446</v>
      </c>
      <c r="M27" s="35">
        <v>90</v>
      </c>
      <c r="N27" s="38">
        <v>10.7</v>
      </c>
      <c r="O27" s="67">
        <f t="shared" si="41"/>
        <v>6.4285714285714288</v>
      </c>
      <c r="P27" s="41">
        <v>2.5</v>
      </c>
      <c r="Q27" s="84">
        <f>M27/L27</f>
        <v>2.6117237376668601E-2</v>
      </c>
      <c r="R27" s="19">
        <v>11.7</v>
      </c>
      <c r="S27" s="12">
        <v>2886</v>
      </c>
      <c r="T27" s="11">
        <v>77</v>
      </c>
      <c r="U27" s="38">
        <v>10.7</v>
      </c>
      <c r="V27" s="67">
        <f t="shared" si="42"/>
        <v>6.5811965811965818</v>
      </c>
      <c r="W27" s="41">
        <v>2.5</v>
      </c>
      <c r="X27" s="79">
        <f>T27/S27</f>
        <v>2.668052668052668E-2</v>
      </c>
      <c r="Y27" s="83">
        <v>6.1</v>
      </c>
      <c r="Z27" s="21">
        <v>2458</v>
      </c>
      <c r="AA27" s="35">
        <v>41</v>
      </c>
      <c r="AB27" s="38">
        <v>6.8</v>
      </c>
      <c r="AC27" s="67">
        <f t="shared" si="43"/>
        <v>6.7213114754098369</v>
      </c>
      <c r="AD27" s="41">
        <v>2.2999999999999998</v>
      </c>
      <c r="AE27" s="79">
        <f>AA27/Z27</f>
        <v>1.6680227827502035E-2</v>
      </c>
      <c r="AF27" s="19">
        <v>0.7</v>
      </c>
      <c r="AG27" s="12">
        <v>143</v>
      </c>
      <c r="AH27" s="11">
        <v>7</v>
      </c>
      <c r="AI27" s="38">
        <v>8.1999999999999993</v>
      </c>
      <c r="AJ27" s="67">
        <f t="shared" si="44"/>
        <v>10</v>
      </c>
      <c r="AK27" s="41">
        <v>3.6</v>
      </c>
      <c r="AL27" s="79">
        <f>AH27/AG27</f>
        <v>4.8951048951048952E-2</v>
      </c>
      <c r="AM27" s="83" t="s">
        <v>8</v>
      </c>
      <c r="AN27" s="21" t="s">
        <v>8</v>
      </c>
      <c r="AO27" s="35" t="s">
        <v>8</v>
      </c>
      <c r="AP27" s="38" t="s">
        <v>8</v>
      </c>
      <c r="AQ27" s="52" t="s">
        <v>8</v>
      </c>
      <c r="AR27" s="41" t="s">
        <v>8</v>
      </c>
      <c r="AS27" s="54" t="s">
        <v>8</v>
      </c>
      <c r="AT27" s="13">
        <v>43.3</v>
      </c>
      <c r="AU27" s="12">
        <v>13288</v>
      </c>
      <c r="AV27" s="11">
        <v>325</v>
      </c>
      <c r="AW27" s="38">
        <v>7.6</v>
      </c>
      <c r="AX27" s="67">
        <f t="shared" si="45"/>
        <v>7.5057736720554278</v>
      </c>
      <c r="AY27" s="41">
        <v>2.9</v>
      </c>
      <c r="AZ27" s="79">
        <f>AV27/AU27</f>
        <v>2.4458157736303433E-2</v>
      </c>
    </row>
    <row r="28" spans="1:52" s="9" customFormat="1" ht="15.75" thickBot="1" x14ac:dyDescent="0.3">
      <c r="A28" s="26">
        <v>24</v>
      </c>
      <c r="B28" s="14">
        <v>20</v>
      </c>
      <c r="C28" s="32" t="s">
        <v>21</v>
      </c>
      <c r="D28" s="1">
        <f>SUM(D25:D27)</f>
        <v>91.2</v>
      </c>
      <c r="E28" s="2">
        <f>SUM(E25:E27)</f>
        <v>21338</v>
      </c>
      <c r="F28" s="8">
        <f>SUM(F25:F27)</f>
        <v>923</v>
      </c>
      <c r="G28" s="39">
        <v>10.5</v>
      </c>
      <c r="H28" s="66">
        <f>AVERAGE(H25:H27)</f>
        <v>10.171353612935638</v>
      </c>
      <c r="I28" s="43">
        <v>5.8</v>
      </c>
      <c r="J28" s="80">
        <f>AVERAGE(J25:J27)</f>
        <v>4.5081058997718755E-2</v>
      </c>
      <c r="K28" s="62">
        <f>SUM(K25:K27)</f>
        <v>60.4</v>
      </c>
      <c r="L28" s="22">
        <f>SUM(L25:L27)</f>
        <v>12947</v>
      </c>
      <c r="M28" s="36">
        <f>SUM(M25:M27)</f>
        <v>545</v>
      </c>
      <c r="N28" s="39">
        <v>10.5</v>
      </c>
      <c r="O28" s="66">
        <f>AVERAGE(O25:O27)</f>
        <v>8.70968844158668</v>
      </c>
      <c r="P28" s="43">
        <v>5.8</v>
      </c>
      <c r="Q28" s="85">
        <f>AVERAGE(Q25:Q27)</f>
        <v>4.3960260381616302E-2</v>
      </c>
      <c r="R28" s="1">
        <f>SUM(R25:R27)</f>
        <v>44.3</v>
      </c>
      <c r="S28" s="2">
        <f>SUM(S25:S27)</f>
        <v>10005</v>
      </c>
      <c r="T28" s="2">
        <f>SUM(T25:T27)</f>
        <v>421</v>
      </c>
      <c r="U28" s="39">
        <v>10.5</v>
      </c>
      <c r="V28" s="66">
        <f>AVERAGE(V25:V27)</f>
        <v>9.2280090179819201</v>
      </c>
      <c r="W28" s="43">
        <v>5.8</v>
      </c>
      <c r="X28" s="80">
        <f>AVERAGE(X25:X27)</f>
        <v>4.439614130137462E-2</v>
      </c>
      <c r="Y28" s="62">
        <f>SUM(Y25:Y27)</f>
        <v>53.2</v>
      </c>
      <c r="Z28" s="22">
        <f>SUM(Z25:Z27)</f>
        <v>13602</v>
      </c>
      <c r="AA28" s="22">
        <f>SUM(AA25:AA27)</f>
        <v>636</v>
      </c>
      <c r="AB28" s="39">
        <v>12.2</v>
      </c>
      <c r="AC28" s="66">
        <f>AVERAGE(AC25:AC27)</f>
        <v>10.766054211573909</v>
      </c>
      <c r="AD28" s="43">
        <v>6.6</v>
      </c>
      <c r="AE28" s="80">
        <f>AVERAGE(AE25:AE27)</f>
        <v>4.2686134175373092E-2</v>
      </c>
      <c r="AF28" s="1">
        <f>SUM(AF25:AF27)</f>
        <v>10.399999999999999</v>
      </c>
      <c r="AG28" s="2">
        <f>SUM(AG25:AG27)</f>
        <v>2066</v>
      </c>
      <c r="AH28" s="2">
        <f>SUM(AH25:AH27)</f>
        <v>93</v>
      </c>
      <c r="AI28" s="39">
        <v>8.6999999999999993</v>
      </c>
      <c r="AJ28" s="66">
        <f>AVERAGE(AJ25:AJ27)</f>
        <v>9.1492450638792118</v>
      </c>
      <c r="AK28" s="43">
        <v>6</v>
      </c>
      <c r="AL28" s="80">
        <f>AVERAGE(AL25:AL27)</f>
        <v>5.3329585875391085E-2</v>
      </c>
      <c r="AM28" s="62">
        <f>SUM(AM25:AM27)</f>
        <v>1.3</v>
      </c>
      <c r="AN28" s="22">
        <f>SUM(AN25:AN27)</f>
        <v>351</v>
      </c>
      <c r="AO28" s="22">
        <f>SUM(AO25:AO27)</f>
        <v>20</v>
      </c>
      <c r="AP28" s="39">
        <v>16.399999999999999</v>
      </c>
      <c r="AQ28" s="66">
        <f>AVERAGE(AQ25:AQ27)</f>
        <v>15.384615384615383</v>
      </c>
      <c r="AR28" s="43">
        <v>5.8</v>
      </c>
      <c r="AS28" s="80">
        <f>AVERAGE(AS25:AS27)</f>
        <v>5.6980056980056981E-2</v>
      </c>
      <c r="AT28" s="88">
        <f>SUM(AT25:AT27)</f>
        <v>260.89999999999998</v>
      </c>
      <c r="AU28" s="89">
        <f>SUM(AU25:AU27)</f>
        <v>60309</v>
      </c>
      <c r="AV28" s="89">
        <f>SUM(AV25:AV27)</f>
        <v>2638</v>
      </c>
      <c r="AW28" s="39">
        <v>10.3</v>
      </c>
      <c r="AX28" s="66">
        <f>AVERAGE(AX25:AX27)</f>
        <v>9.5912491760881924</v>
      </c>
      <c r="AY28" s="43">
        <v>5.8</v>
      </c>
      <c r="AZ28" s="80">
        <f>AVERAGE(AZ25:AZ27)</f>
        <v>4.4288621279435725E-2</v>
      </c>
    </row>
    <row r="29" spans="1:52" x14ac:dyDescent="0.25">
      <c r="A29" s="26">
        <v>25</v>
      </c>
      <c r="B29" s="7" t="s">
        <v>9</v>
      </c>
      <c r="C29" s="30">
        <v>3</v>
      </c>
      <c r="D29" s="18">
        <v>6.6</v>
      </c>
      <c r="E29" s="3">
        <v>1038</v>
      </c>
      <c r="F29" s="5">
        <v>80</v>
      </c>
      <c r="G29" s="37">
        <v>12</v>
      </c>
      <c r="H29" s="65">
        <f>F29/D29</f>
        <v>12.121212121212121</v>
      </c>
      <c r="I29" s="40">
        <v>9.1</v>
      </c>
      <c r="J29" s="79">
        <f>F29/E29</f>
        <v>7.7071290944123308E-2</v>
      </c>
      <c r="K29" s="82">
        <v>6.5</v>
      </c>
      <c r="L29" s="20">
        <v>902</v>
      </c>
      <c r="M29" s="34">
        <v>79</v>
      </c>
      <c r="N29" s="37">
        <v>12</v>
      </c>
      <c r="O29" s="65">
        <f>M29/K29</f>
        <v>12.153846153846153</v>
      </c>
      <c r="P29" s="40">
        <v>9.1</v>
      </c>
      <c r="Q29" s="84">
        <f>M29/L29</f>
        <v>8.7583148558758317E-2</v>
      </c>
      <c r="R29" s="18">
        <v>3.6</v>
      </c>
      <c r="S29" s="3">
        <v>576</v>
      </c>
      <c r="T29" s="5">
        <v>38</v>
      </c>
      <c r="U29" s="37">
        <v>12</v>
      </c>
      <c r="V29" s="65">
        <f>T29/R29</f>
        <v>10.555555555555555</v>
      </c>
      <c r="W29" s="40">
        <v>9.1</v>
      </c>
      <c r="X29" s="79">
        <f>T29/S29</f>
        <v>6.5972222222222224E-2</v>
      </c>
      <c r="Y29" s="82">
        <v>15.2</v>
      </c>
      <c r="Z29" s="20">
        <v>2657</v>
      </c>
      <c r="AA29" s="34">
        <v>194</v>
      </c>
      <c r="AB29" s="37">
        <v>13</v>
      </c>
      <c r="AC29" s="65">
        <f>AA29/Y29</f>
        <v>12.763157894736842</v>
      </c>
      <c r="AD29" s="40">
        <v>9.1999999999999993</v>
      </c>
      <c r="AE29" s="79">
        <f>AA29/Z29</f>
        <v>7.3014678208505837E-2</v>
      </c>
      <c r="AF29" s="18">
        <v>0.9</v>
      </c>
      <c r="AG29" s="3">
        <v>189</v>
      </c>
      <c r="AH29" s="5">
        <v>12</v>
      </c>
      <c r="AI29" s="37">
        <v>12.8</v>
      </c>
      <c r="AJ29" s="65">
        <f>AH29/AF29</f>
        <v>13.333333333333332</v>
      </c>
      <c r="AK29" s="40">
        <v>6.1</v>
      </c>
      <c r="AL29" s="79">
        <f>AH29/AG29</f>
        <v>6.3492063492063489E-2</v>
      </c>
      <c r="AM29" s="82" t="s">
        <v>8</v>
      </c>
      <c r="AN29" s="20" t="s">
        <v>8</v>
      </c>
      <c r="AO29" s="34" t="s">
        <v>8</v>
      </c>
      <c r="AP29" s="37" t="s">
        <v>8</v>
      </c>
      <c r="AQ29" s="50" t="s">
        <v>8</v>
      </c>
      <c r="AR29" s="40" t="s">
        <v>8</v>
      </c>
      <c r="AS29" s="53" t="s">
        <v>8</v>
      </c>
      <c r="AT29" s="4">
        <v>32.799999999999997</v>
      </c>
      <c r="AU29" s="3">
        <v>5362</v>
      </c>
      <c r="AV29" s="5">
        <v>402</v>
      </c>
      <c r="AW29" s="37">
        <v>12.4</v>
      </c>
      <c r="AX29" s="65">
        <f>AV29/AT29</f>
        <v>12.256097560975611</v>
      </c>
      <c r="AY29" s="40">
        <v>9.4</v>
      </c>
      <c r="AZ29" s="79">
        <f>AV29/AU29</f>
        <v>7.4972025363670272E-2</v>
      </c>
    </row>
    <row r="30" spans="1:52" x14ac:dyDescent="0.25">
      <c r="A30" s="26">
        <v>26</v>
      </c>
      <c r="B30" s="7" t="s">
        <v>9</v>
      </c>
      <c r="C30" s="30">
        <v>4</v>
      </c>
      <c r="D30" s="18">
        <v>15.9</v>
      </c>
      <c r="E30" s="3">
        <v>4769</v>
      </c>
      <c r="F30" s="5">
        <v>177</v>
      </c>
      <c r="G30" s="37">
        <v>11.1</v>
      </c>
      <c r="H30" s="65">
        <f t="shared" ref="H30:H31" si="46">F30/D30</f>
        <v>11.132075471698114</v>
      </c>
      <c r="I30" s="40">
        <v>4.0999999999999996</v>
      </c>
      <c r="J30" s="79">
        <f>F30/E30</f>
        <v>3.7114699098343466E-2</v>
      </c>
      <c r="K30" s="82">
        <v>13.8</v>
      </c>
      <c r="L30" s="20">
        <v>4499</v>
      </c>
      <c r="M30" s="34">
        <v>163</v>
      </c>
      <c r="N30" s="37">
        <v>11.1</v>
      </c>
      <c r="O30" s="65">
        <f t="shared" ref="O30:O31" si="47">M30/K30</f>
        <v>11.811594202898551</v>
      </c>
      <c r="P30" s="40">
        <v>4.0999999999999996</v>
      </c>
      <c r="Q30" s="84">
        <f>M30/L30</f>
        <v>3.6230273394087575E-2</v>
      </c>
      <c r="R30" s="18">
        <v>4.5</v>
      </c>
      <c r="S30" s="3">
        <v>1566</v>
      </c>
      <c r="T30" s="5">
        <v>64</v>
      </c>
      <c r="U30" s="37">
        <v>11.1</v>
      </c>
      <c r="V30" s="65">
        <f t="shared" ref="V30:V31" si="48">T30/R30</f>
        <v>14.222222222222221</v>
      </c>
      <c r="W30" s="40">
        <v>4.0999999999999996</v>
      </c>
      <c r="X30" s="79">
        <f>T30/S30</f>
        <v>4.0868454661558112E-2</v>
      </c>
      <c r="Y30" s="82">
        <v>20.7</v>
      </c>
      <c r="Z30" s="20">
        <v>9965</v>
      </c>
      <c r="AA30" s="34">
        <v>341</v>
      </c>
      <c r="AB30" s="37">
        <v>17.2</v>
      </c>
      <c r="AC30" s="65">
        <f t="shared" ref="AC30:AC31" si="49">AA30/Y30</f>
        <v>16.473429951690822</v>
      </c>
      <c r="AD30" s="40">
        <v>3.8</v>
      </c>
      <c r="AE30" s="79">
        <f>AA30/Z30</f>
        <v>3.4219769192172601E-2</v>
      </c>
      <c r="AF30" s="18" t="s">
        <v>8</v>
      </c>
      <c r="AG30" s="3" t="s">
        <v>8</v>
      </c>
      <c r="AH30" s="5" t="s">
        <v>8</v>
      </c>
      <c r="AI30" s="37" t="s">
        <v>8</v>
      </c>
      <c r="AJ30" s="50" t="s">
        <v>8</v>
      </c>
      <c r="AK30" s="40" t="s">
        <v>8</v>
      </c>
      <c r="AL30" s="53" t="s">
        <v>8</v>
      </c>
      <c r="AM30" s="82" t="s">
        <v>8</v>
      </c>
      <c r="AN30" s="20" t="s">
        <v>8</v>
      </c>
      <c r="AO30" s="34" t="s">
        <v>8</v>
      </c>
      <c r="AP30" s="37" t="s">
        <v>8</v>
      </c>
      <c r="AQ30" s="50" t="s">
        <v>8</v>
      </c>
      <c r="AR30" s="40" t="s">
        <v>8</v>
      </c>
      <c r="AS30" s="53" t="s">
        <v>8</v>
      </c>
      <c r="AT30" s="4">
        <v>54.9</v>
      </c>
      <c r="AU30" s="3">
        <v>20799</v>
      </c>
      <c r="AV30" s="5">
        <v>745</v>
      </c>
      <c r="AW30" s="37">
        <v>13.8</v>
      </c>
      <c r="AX30" s="65">
        <f t="shared" ref="AX30:AX31" si="50">AV30/AT30</f>
        <v>13.570127504553735</v>
      </c>
      <c r="AY30" s="40">
        <v>3.9</v>
      </c>
      <c r="AZ30" s="79">
        <f>AV30/AU30</f>
        <v>3.5819029761046207E-2</v>
      </c>
    </row>
    <row r="31" spans="1:52" ht="15.75" thickBot="1" x14ac:dyDescent="0.3">
      <c r="A31" s="26">
        <v>27</v>
      </c>
      <c r="B31" s="10" t="s">
        <v>9</v>
      </c>
      <c r="C31" s="31">
        <v>5</v>
      </c>
      <c r="D31" s="19">
        <v>5.9</v>
      </c>
      <c r="E31" s="12">
        <v>1680</v>
      </c>
      <c r="F31" s="11">
        <v>48</v>
      </c>
      <c r="G31" s="38">
        <v>8.1</v>
      </c>
      <c r="H31" s="67">
        <f t="shared" si="46"/>
        <v>8.1355932203389827</v>
      </c>
      <c r="I31" s="41">
        <v>3</v>
      </c>
      <c r="J31" s="79">
        <f>F31/E31</f>
        <v>2.8571428571428571E-2</v>
      </c>
      <c r="K31" s="83">
        <v>1.4</v>
      </c>
      <c r="L31" s="21">
        <v>530</v>
      </c>
      <c r="M31" s="35">
        <v>14</v>
      </c>
      <c r="N31" s="38">
        <v>8.1</v>
      </c>
      <c r="O31" s="67">
        <f t="shared" si="47"/>
        <v>10</v>
      </c>
      <c r="P31" s="41">
        <v>3</v>
      </c>
      <c r="Q31" s="84">
        <f>M31/L31</f>
        <v>2.6415094339622643E-2</v>
      </c>
      <c r="R31" s="19">
        <v>4.5</v>
      </c>
      <c r="S31" s="12">
        <v>1338</v>
      </c>
      <c r="T31" s="11">
        <v>37</v>
      </c>
      <c r="U31" s="38">
        <v>8.1</v>
      </c>
      <c r="V31" s="67">
        <f t="shared" si="48"/>
        <v>8.2222222222222214</v>
      </c>
      <c r="W31" s="41">
        <v>3</v>
      </c>
      <c r="X31" s="79">
        <f>T31/S31</f>
        <v>2.7653213751868459E-2</v>
      </c>
      <c r="Y31" s="83">
        <v>4</v>
      </c>
      <c r="Z31" s="21">
        <v>2595</v>
      </c>
      <c r="AA31" s="35">
        <v>63</v>
      </c>
      <c r="AB31" s="38">
        <v>19</v>
      </c>
      <c r="AC31" s="67">
        <f t="shared" si="49"/>
        <v>15.75</v>
      </c>
      <c r="AD31" s="41">
        <v>2.2999999999999998</v>
      </c>
      <c r="AE31" s="79">
        <f>AA31/Z31</f>
        <v>2.4277456647398842E-2</v>
      </c>
      <c r="AF31" s="19" t="s">
        <v>8</v>
      </c>
      <c r="AG31" s="12" t="s">
        <v>8</v>
      </c>
      <c r="AH31" s="11" t="s">
        <v>8</v>
      </c>
      <c r="AI31" s="38" t="s">
        <v>8</v>
      </c>
      <c r="AJ31" s="52" t="s">
        <v>8</v>
      </c>
      <c r="AK31" s="41" t="s">
        <v>8</v>
      </c>
      <c r="AL31" s="54" t="s">
        <v>8</v>
      </c>
      <c r="AM31" s="83" t="s">
        <v>8</v>
      </c>
      <c r="AN31" s="21" t="s">
        <v>8</v>
      </c>
      <c r="AO31" s="35" t="s">
        <v>8</v>
      </c>
      <c r="AP31" s="38" t="s">
        <v>8</v>
      </c>
      <c r="AQ31" s="52" t="s">
        <v>8</v>
      </c>
      <c r="AR31" s="41" t="s">
        <v>8</v>
      </c>
      <c r="AS31" s="54" t="s">
        <v>8</v>
      </c>
      <c r="AT31" s="13">
        <v>15.7</v>
      </c>
      <c r="AU31" s="12">
        <v>6143</v>
      </c>
      <c r="AV31" s="11">
        <v>162</v>
      </c>
      <c r="AW31" s="38">
        <v>11.1</v>
      </c>
      <c r="AX31" s="67">
        <f t="shared" si="50"/>
        <v>10.318471337579618</v>
      </c>
      <c r="AY31" s="41">
        <v>2.7</v>
      </c>
      <c r="AZ31" s="79">
        <f>AV31/AU31</f>
        <v>2.6371479733029463E-2</v>
      </c>
    </row>
    <row r="32" spans="1:52" s="9" customFormat="1" ht="15.75" thickBot="1" x14ac:dyDescent="0.3">
      <c r="A32" s="26">
        <v>28</v>
      </c>
      <c r="B32" s="14" t="s">
        <v>9</v>
      </c>
      <c r="C32" s="32" t="s">
        <v>21</v>
      </c>
      <c r="D32" s="1">
        <f>SUM(D29:D31)</f>
        <v>28.4</v>
      </c>
      <c r="E32" s="2">
        <f>SUM(E29:E31)</f>
        <v>7487</v>
      </c>
      <c r="F32" s="8">
        <f>SUM(F29:F31)</f>
        <v>305</v>
      </c>
      <c r="G32" s="39">
        <v>10.7</v>
      </c>
      <c r="H32" s="66">
        <f>AVERAGE(H29:H31)</f>
        <v>10.462960271083071</v>
      </c>
      <c r="I32" s="43">
        <v>5</v>
      </c>
      <c r="J32" s="80">
        <f>AVERAGE(J29:J31)</f>
        <v>4.7585806204631785E-2</v>
      </c>
      <c r="K32" s="62">
        <f>SUM(K29:K31)</f>
        <v>21.7</v>
      </c>
      <c r="L32" s="22">
        <f>SUM(L29:L31)</f>
        <v>5931</v>
      </c>
      <c r="M32" s="36">
        <f>SUM(M29:M31)</f>
        <v>256</v>
      </c>
      <c r="N32" s="39">
        <v>10.7</v>
      </c>
      <c r="O32" s="66">
        <f>AVERAGE(O29:O31)</f>
        <v>11.321813452248236</v>
      </c>
      <c r="P32" s="43">
        <v>5</v>
      </c>
      <c r="Q32" s="85">
        <f>AVERAGE(Q29:Q31)</f>
        <v>5.0076172097489512E-2</v>
      </c>
      <c r="R32" s="1">
        <f>SUM(R29:R31)</f>
        <v>12.6</v>
      </c>
      <c r="S32" s="2">
        <f>SUM(S29:S31)</f>
        <v>3480</v>
      </c>
      <c r="T32" s="2">
        <f>SUM(T29:T31)</f>
        <v>139</v>
      </c>
      <c r="U32" s="39">
        <v>10.7</v>
      </c>
      <c r="V32" s="66">
        <f>AVERAGE(V29:V31)</f>
        <v>11</v>
      </c>
      <c r="W32" s="43">
        <v>5</v>
      </c>
      <c r="X32" s="80">
        <f>AVERAGE(X29:X31)</f>
        <v>4.4831296878549594E-2</v>
      </c>
      <c r="Y32" s="62">
        <f>SUM(Y29:Y31)</f>
        <v>39.9</v>
      </c>
      <c r="Z32" s="22">
        <f>SUM(Z29:Z31)</f>
        <v>15217</v>
      </c>
      <c r="AA32" s="22">
        <f>SUM(AA29:AA31)</f>
        <v>598</v>
      </c>
      <c r="AB32" s="39">
        <v>15.7</v>
      </c>
      <c r="AC32" s="66">
        <f>AVERAGE(AC29:AC31)</f>
        <v>14.995529282142556</v>
      </c>
      <c r="AD32" s="43">
        <v>5.8</v>
      </c>
      <c r="AE32" s="80">
        <f>AVERAGE(AE29:AE31)</f>
        <v>4.3837301349359092E-2</v>
      </c>
      <c r="AF32" s="1">
        <f>SUM(AF29:AF31)</f>
        <v>0.9</v>
      </c>
      <c r="AG32" s="2">
        <f>SUM(AG29:AG31)</f>
        <v>189</v>
      </c>
      <c r="AH32" s="2">
        <f>SUM(AH29:AH31)</f>
        <v>12</v>
      </c>
      <c r="AI32" s="39">
        <v>12.8</v>
      </c>
      <c r="AJ32" s="66">
        <f>AVERAGE(AJ29:AJ31)</f>
        <v>13.333333333333332</v>
      </c>
      <c r="AK32" s="43">
        <v>6.1</v>
      </c>
      <c r="AL32" s="80">
        <f>AVERAGE(AL29:AL31)</f>
        <v>6.3492063492063489E-2</v>
      </c>
      <c r="AM32" s="62">
        <f>SUM(AM29:AM31)</f>
        <v>0</v>
      </c>
      <c r="AN32" s="22">
        <f>SUM(AN29:AN31)</f>
        <v>0</v>
      </c>
      <c r="AO32" s="22">
        <f>SUM(AO29:AO31)</f>
        <v>0</v>
      </c>
      <c r="AP32" s="39" t="s">
        <v>8</v>
      </c>
      <c r="AQ32" s="51" t="s">
        <v>8</v>
      </c>
      <c r="AR32" s="43" t="s">
        <v>8</v>
      </c>
      <c r="AS32" s="55" t="s">
        <v>8</v>
      </c>
      <c r="AT32" s="88">
        <f>SUM(AT29:AT31)</f>
        <v>103.39999999999999</v>
      </c>
      <c r="AU32" s="89">
        <f>SUM(AU29:AU31)</f>
        <v>32304</v>
      </c>
      <c r="AV32" s="89">
        <f>SUM(AV29:AV31)</f>
        <v>1309</v>
      </c>
      <c r="AW32" s="39">
        <v>13</v>
      </c>
      <c r="AX32" s="66">
        <f>AVERAGE(AX29:AX31)</f>
        <v>12.048232134369655</v>
      </c>
      <c r="AY32" s="43">
        <v>5.5</v>
      </c>
      <c r="AZ32" s="80">
        <f>AVERAGE(AZ29:AZ31)</f>
        <v>4.5720844952581989E-2</v>
      </c>
    </row>
    <row r="33" spans="1:52" ht="15.75" thickBot="1" x14ac:dyDescent="0.3">
      <c r="A33" s="26">
        <v>29</v>
      </c>
      <c r="B33" s="101" t="s">
        <v>12</v>
      </c>
      <c r="C33" s="102"/>
      <c r="D33" s="1">
        <f>SUM(D32,D28,D24,D20,D16,D12,D8)</f>
        <v>1456.9999999999998</v>
      </c>
      <c r="E33" s="2">
        <f>SUM(E32,E28,E24,E20,E16,E12,E8)</f>
        <v>198329</v>
      </c>
      <c r="F33" s="8">
        <f>SUM(F32,F28,F24,F20,F16,F12,F8)</f>
        <v>6296.6</v>
      </c>
      <c r="G33" s="39">
        <v>4.5</v>
      </c>
      <c r="H33" s="66">
        <f>AVERAGE(H8,H12,H16,H20,H24,H28,H32)</f>
        <v>5.653427417464691</v>
      </c>
      <c r="I33" s="44">
        <v>3.6</v>
      </c>
      <c r="J33" s="80">
        <f>AVERAGE(J8,J12,J16,J20,J24,J28,J32)</f>
        <v>3.5108208087009214E-2</v>
      </c>
      <c r="K33" s="62">
        <f>SUM(K32,K28,K24,K20,K16,K12,K8)</f>
        <v>1158.3</v>
      </c>
      <c r="L33" s="22">
        <f>SUM(L32,L28,L24,L20,L16,L12,L8)</f>
        <v>148870</v>
      </c>
      <c r="M33" s="36">
        <f>SUM(M32,M28,M24,M20,M16,M12,M8)</f>
        <v>4164.2999999999993</v>
      </c>
      <c r="N33" s="39">
        <v>4.5</v>
      </c>
      <c r="O33" s="66">
        <f>AVERAGE(O8,O12,O16,O20,O24,O28,O32)</f>
        <v>5.4268109967746785</v>
      </c>
      <c r="P33" s="44">
        <v>3.6</v>
      </c>
      <c r="Q33" s="85">
        <f>AVERAGE(Q8,Q12,Q16,Q20,Q24,Q28,Q32)</f>
        <v>3.5134772253380235E-2</v>
      </c>
      <c r="R33" s="1">
        <f>SUM(R32,R28,R24,R20,R16,R12,R8)</f>
        <v>926.80000000000007</v>
      </c>
      <c r="S33" s="2">
        <f>SUM(S32,S28,S24,S20,S16,S12,S8)</f>
        <v>123566</v>
      </c>
      <c r="T33" s="8">
        <f>SUM(T32,T28,T24,T20,T16,T12,T8)</f>
        <v>3330.7</v>
      </c>
      <c r="U33" s="39">
        <v>4.5</v>
      </c>
      <c r="V33" s="66">
        <f>AVERAGE(V8,V12,V16,V20,V24,V28,V32)</f>
        <v>5.514282895351597</v>
      </c>
      <c r="W33" s="44">
        <v>3.6</v>
      </c>
      <c r="X33" s="80">
        <f>AVERAGE(X8,X12,X16,X20,X24,X28,X32)</f>
        <v>3.4997832959225331E-2</v>
      </c>
      <c r="Y33" s="62">
        <f>SUM(Y32,Y28,Y24,Y20,Y16,Y12,Y8)</f>
        <v>905.8</v>
      </c>
      <c r="Z33" s="22">
        <f>SUM(Z32,Z28,Z24,Z20,Z16,Z12,Z8)</f>
        <v>104356</v>
      </c>
      <c r="AA33" s="36">
        <f>SUM(AA32,AA28,AA24,AA20,AA16,AA12,AA8)</f>
        <v>3215.2999999999997</v>
      </c>
      <c r="AB33" s="39">
        <v>3.9</v>
      </c>
      <c r="AC33" s="66">
        <f>AVERAGE(AC8,AC12,AC16,AC20,AC24,AC28,AC32)</f>
        <v>5.7518969334303147</v>
      </c>
      <c r="AD33" s="44">
        <v>3.5</v>
      </c>
      <c r="AE33" s="80">
        <f>AVERAGE(AE8,AE12,AE16,AE20,AE24,AE28,AE32)</f>
        <v>3.5339850903569274E-2</v>
      </c>
      <c r="AF33" s="86">
        <f>SUM(AF32,AF28,AF24,AF20,AF16,AF12,AF8)</f>
        <v>838.90000000000009</v>
      </c>
      <c r="AG33" s="6">
        <f>SUM(AG32,AG28,AG24,AG20,AG16,AG12,AG8)</f>
        <v>82700</v>
      </c>
      <c r="AH33" s="8">
        <f>SUM(AH32,AH28,AH24,AH20,AH16,AH12,AH8)</f>
        <v>2245.3000000000002</v>
      </c>
      <c r="AI33" s="39">
        <v>2.8</v>
      </c>
      <c r="AJ33" s="66">
        <f>AVERAGE(AJ8,AJ12,AJ16,AJ20,AJ24,AJ28,AJ32)</f>
        <v>5.4619227341462704</v>
      </c>
      <c r="AK33" s="44">
        <v>3.3</v>
      </c>
      <c r="AL33" s="80">
        <f>AVERAGE(AL8,AL12,AL16,AL20,AL24,AL28,AL32)</f>
        <v>3.9978744157098137E-2</v>
      </c>
      <c r="AM33" s="62">
        <f>SUM(AM32,AM28,AM24,AM20,AM16,AM12,AM8)</f>
        <v>936.6</v>
      </c>
      <c r="AN33" s="22">
        <f>SUM(AN32,AN28,AN24,AN20,AN16,AN12,AN8)</f>
        <v>51657</v>
      </c>
      <c r="AO33" s="36">
        <f>SUM(AO32,AO28,AO24,AO20,AO16,AO12,AO8)</f>
        <v>1463.3</v>
      </c>
      <c r="AP33" s="39">
        <v>1.7</v>
      </c>
      <c r="AQ33" s="66">
        <f>AVERAGE(AQ8,AQ12,AQ16,AQ20,AQ24,AQ28,AQ32)</f>
        <v>4.8696540668459809</v>
      </c>
      <c r="AR33" s="44">
        <v>2.9</v>
      </c>
      <c r="AS33" s="80">
        <f>AVERAGE(AS8,AS12,AS16,AS20,AS24,AS28,AS32)</f>
        <v>3.7115619454247094E-2</v>
      </c>
      <c r="AT33" s="1">
        <f>SUM(AT32,AT28,AT24,AT20,AT16,AT12,AT8)</f>
        <v>6223.6</v>
      </c>
      <c r="AU33" s="2">
        <f>SUM(AU32,AU28,AU24,AU20,AU16,AU12,AU8)</f>
        <v>709478</v>
      </c>
      <c r="AV33" s="8">
        <v>1462.2</v>
      </c>
      <c r="AW33" s="39">
        <v>3.5</v>
      </c>
      <c r="AX33" s="66">
        <f>AVERAGE(AX8,AX12,AX16,AX20,AX24,AX28,AX32)</f>
        <v>5.5302361162021754</v>
      </c>
      <c r="AY33" s="44">
        <v>3.3</v>
      </c>
      <c r="AZ33" s="80">
        <f>AVERAGE(AZ8,AZ12,AZ16,AZ20,AZ24,AZ28,AZ32)</f>
        <v>3.5210972368491085E-2</v>
      </c>
    </row>
    <row r="34" spans="1:52" x14ac:dyDescent="0.25">
      <c r="A34" s="26">
        <v>30</v>
      </c>
      <c r="H34" s="68"/>
    </row>
    <row r="35" spans="1:52" x14ac:dyDescent="0.25">
      <c r="A35" s="26">
        <v>31</v>
      </c>
      <c r="B35" s="33" t="s">
        <v>20</v>
      </c>
    </row>
    <row r="36" spans="1:52" x14ac:dyDescent="0.25">
      <c r="A36" s="26">
        <v>32</v>
      </c>
      <c r="B36" s="47" t="s">
        <v>23</v>
      </c>
      <c r="C36" s="48"/>
      <c r="D36" s="48"/>
      <c r="E36" s="48"/>
      <c r="F36" s="63"/>
      <c r="G36" s="63"/>
      <c r="H36" s="70"/>
      <c r="I36" s="72"/>
      <c r="J36" s="72"/>
      <c r="K36" s="48"/>
      <c r="L36" s="48"/>
      <c r="M36" s="48"/>
      <c r="N36" s="48"/>
      <c r="O36" s="74"/>
      <c r="P36" s="48"/>
      <c r="Q36" s="72"/>
      <c r="R36" s="48"/>
      <c r="S36" s="48"/>
      <c r="T36" s="48"/>
      <c r="U36" s="63"/>
      <c r="V36" s="63"/>
      <c r="W36" s="63"/>
      <c r="X36" s="49"/>
      <c r="Y36" s="48"/>
      <c r="Z36" s="48"/>
      <c r="AA36" s="48"/>
      <c r="AB36" s="48"/>
      <c r="AC36" s="48"/>
      <c r="AD36" s="48"/>
      <c r="AE36" s="49"/>
      <c r="AF36" s="48"/>
      <c r="AG36" s="48"/>
      <c r="AH36" s="48"/>
      <c r="AI36" s="48"/>
      <c r="AJ36" s="48"/>
      <c r="AK36" s="48"/>
      <c r="AL36" s="49"/>
      <c r="AM36" s="48"/>
      <c r="AN36" s="48"/>
      <c r="AO36" s="48"/>
      <c r="AP36" s="48"/>
      <c r="AQ36" s="48"/>
      <c r="AR36" s="48"/>
      <c r="AS36" s="49"/>
      <c r="AT36" s="48"/>
      <c r="AU36" s="48"/>
      <c r="AV36" s="48"/>
      <c r="AW36" s="48"/>
      <c r="AX36" s="48"/>
      <c r="AY36" s="48"/>
    </row>
    <row r="37" spans="1:52" x14ac:dyDescent="0.25">
      <c r="A37" s="26">
        <v>33</v>
      </c>
      <c r="B37" s="45" t="s">
        <v>24</v>
      </c>
      <c r="C37" s="45"/>
      <c r="D37" s="45"/>
      <c r="E37" s="45"/>
      <c r="F37" s="45"/>
      <c r="G37" s="64"/>
      <c r="H37" s="71"/>
      <c r="I37" s="64"/>
      <c r="J37" s="73"/>
      <c r="K37" s="45"/>
      <c r="L37" s="45"/>
      <c r="M37" s="45"/>
      <c r="N37" s="45"/>
      <c r="O37" s="75"/>
      <c r="P37" s="45"/>
      <c r="Q37" s="73"/>
      <c r="R37" s="45"/>
      <c r="S37" s="45"/>
      <c r="T37" s="45"/>
      <c r="U37" s="45"/>
      <c r="V37" s="64"/>
      <c r="W37" s="64"/>
      <c r="X37" s="87"/>
      <c r="Y37" s="45"/>
      <c r="Z37" s="45"/>
      <c r="AA37" s="45"/>
      <c r="AB37" s="45"/>
      <c r="AC37" s="45"/>
      <c r="AD37" s="45"/>
      <c r="AE37" s="46"/>
      <c r="AF37" s="45"/>
      <c r="AG37" s="45"/>
      <c r="AH37" s="45"/>
      <c r="AI37" s="45"/>
      <c r="AJ37" s="45"/>
      <c r="AK37" s="45"/>
      <c r="AL37" s="46"/>
      <c r="AM37" s="45"/>
      <c r="AN37" s="45"/>
      <c r="AO37" s="45"/>
      <c r="AP37" s="45"/>
      <c r="AQ37" s="45"/>
      <c r="AR37" s="45"/>
      <c r="AS37" s="46"/>
      <c r="AT37" s="45"/>
      <c r="AU37" s="45"/>
      <c r="AV37" s="45"/>
      <c r="AW37" s="45"/>
      <c r="AX37" s="45"/>
      <c r="AY37" s="45"/>
      <c r="AZ37" s="46"/>
    </row>
    <row r="38" spans="1:52" x14ac:dyDescent="0.25">
      <c r="A38" s="26">
        <v>34</v>
      </c>
    </row>
    <row r="39" spans="1:52" x14ac:dyDescent="0.25">
      <c r="A39" s="26">
        <v>35</v>
      </c>
      <c r="B39" t="s">
        <v>14</v>
      </c>
    </row>
    <row r="40" spans="1:52" x14ac:dyDescent="0.25">
      <c r="A40" s="26">
        <v>36</v>
      </c>
    </row>
    <row r="41" spans="1:52" x14ac:dyDescent="0.25">
      <c r="A41" s="26">
        <v>37</v>
      </c>
      <c r="B41" t="s">
        <v>16</v>
      </c>
    </row>
    <row r="42" spans="1:52" x14ac:dyDescent="0.25">
      <c r="A42" s="26">
        <v>38</v>
      </c>
      <c r="B42" t="s">
        <v>17</v>
      </c>
    </row>
  </sheetData>
  <autoFilter ref="A4:AZ4"/>
  <mergeCells count="10">
    <mergeCell ref="D3:J3"/>
    <mergeCell ref="AT3:AZ3"/>
    <mergeCell ref="D2:AZ2"/>
    <mergeCell ref="D1:AZ1"/>
    <mergeCell ref="B33:C33"/>
    <mergeCell ref="AM3:AS3"/>
    <mergeCell ref="AF3:AL3"/>
    <mergeCell ref="Y3:AE3"/>
    <mergeCell ref="R3:X3"/>
    <mergeCell ref="K3:Q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2018-09-10T13:21:51Z</dcterms:created>
  <dcterms:modified xsi:type="dcterms:W3CDTF">2018-10-09T07:36:35Z</dcterms:modified>
</cp:coreProperties>
</file>