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162913" iterateDelta="1E-4"/>
</workbook>
</file>

<file path=xl/calcChain.xml><?xml version="1.0" encoding="utf-8"?>
<calcChain xmlns="http://schemas.openxmlformats.org/spreadsheetml/2006/main">
  <c r="AA38" i="1" l="1"/>
  <c r="AB38" i="1" s="1"/>
  <c r="AC38" i="1" s="1"/>
  <c r="Y38" i="1"/>
  <c r="Z38" i="1" s="1"/>
  <c r="W38" i="1"/>
  <c r="X38" i="1" s="1"/>
  <c r="U38" i="1"/>
  <c r="V38" i="1" s="1"/>
  <c r="AB37" i="1"/>
  <c r="AC37" i="1" s="1"/>
  <c r="AA37" i="1"/>
  <c r="Y37" i="1"/>
  <c r="Z37" i="1" s="1"/>
  <c r="W37" i="1"/>
  <c r="X37" i="1" s="1"/>
  <c r="U37" i="1"/>
  <c r="V37" i="1" s="1"/>
  <c r="AA36" i="1"/>
  <c r="AB36" i="1" s="1"/>
  <c r="Y36" i="1"/>
  <c r="Z36" i="1" s="1"/>
  <c r="W36" i="1"/>
  <c r="X36" i="1" s="1"/>
  <c r="U36" i="1"/>
  <c r="V36" i="1" s="1"/>
  <c r="AA35" i="1"/>
  <c r="AB35" i="1" s="1"/>
  <c r="Y35" i="1"/>
  <c r="Z35" i="1" s="1"/>
  <c r="W35" i="1"/>
  <c r="X35" i="1" s="1"/>
  <c r="U35" i="1"/>
  <c r="V35" i="1" s="1"/>
  <c r="AB34" i="1"/>
  <c r="AC34" i="1" s="1"/>
  <c r="AA34" i="1"/>
  <c r="Y34" i="1"/>
  <c r="Z34" i="1" s="1"/>
  <c r="W34" i="1"/>
  <c r="X34" i="1" s="1"/>
  <c r="U34" i="1"/>
  <c r="V34" i="1" s="1"/>
  <c r="AA33" i="1"/>
  <c r="AB33" i="1" s="1"/>
  <c r="AC33" i="1" s="1"/>
  <c r="Y33" i="1"/>
  <c r="Z33" i="1" s="1"/>
  <c r="W33" i="1"/>
  <c r="X33" i="1" s="1"/>
  <c r="U33" i="1"/>
  <c r="V33" i="1" s="1"/>
  <c r="AA32" i="1"/>
  <c r="AB32" i="1" s="1"/>
  <c r="AC32" i="1" s="1"/>
  <c r="Y32" i="1"/>
  <c r="Z32" i="1" s="1"/>
  <c r="W32" i="1"/>
  <c r="X32" i="1" s="1"/>
  <c r="V32" i="1"/>
  <c r="U32" i="1"/>
  <c r="AA31" i="1"/>
  <c r="AB31" i="1" s="1"/>
  <c r="Y31" i="1"/>
  <c r="Z31" i="1" s="1"/>
  <c r="W31" i="1"/>
  <c r="X31" i="1" s="1"/>
  <c r="U31" i="1"/>
  <c r="V31" i="1" s="1"/>
  <c r="AB30" i="1"/>
  <c r="AA30" i="1"/>
  <c r="Y30" i="1"/>
  <c r="Z30" i="1" s="1"/>
  <c r="W30" i="1"/>
  <c r="X30" i="1" s="1"/>
  <c r="U30" i="1"/>
  <c r="V30" i="1" s="1"/>
  <c r="AA29" i="1"/>
  <c r="AB29" i="1" s="1"/>
  <c r="AC29" i="1" s="1"/>
  <c r="Y29" i="1"/>
  <c r="Z29" i="1" s="1"/>
  <c r="W29" i="1"/>
  <c r="X29" i="1" s="1"/>
  <c r="U29" i="1"/>
  <c r="V29" i="1" s="1"/>
  <c r="AA28" i="1"/>
  <c r="AB28" i="1" s="1"/>
  <c r="Y28" i="1"/>
  <c r="Z28" i="1" s="1"/>
  <c r="W28" i="1"/>
  <c r="X28" i="1" s="1"/>
  <c r="V28" i="1"/>
  <c r="U28" i="1"/>
  <c r="AA27" i="1"/>
  <c r="AB27" i="1" s="1"/>
  <c r="AC27" i="1" s="1"/>
  <c r="Y27" i="1"/>
  <c r="Z27" i="1" s="1"/>
  <c r="W27" i="1"/>
  <c r="X27" i="1" s="1"/>
  <c r="U27" i="1"/>
  <c r="V27" i="1" s="1"/>
  <c r="AA26" i="1"/>
  <c r="AB26" i="1" s="1"/>
  <c r="AC26" i="1" s="1"/>
  <c r="Y26" i="1"/>
  <c r="Z26" i="1" s="1"/>
  <c r="W26" i="1"/>
  <c r="X26" i="1" s="1"/>
  <c r="U26" i="1"/>
  <c r="V26" i="1" s="1"/>
  <c r="AA25" i="1"/>
  <c r="AB25" i="1" s="1"/>
  <c r="AC25" i="1" s="1"/>
  <c r="Y25" i="1"/>
  <c r="Z25" i="1" s="1"/>
  <c r="W25" i="1"/>
  <c r="X25" i="1" s="1"/>
  <c r="U25" i="1"/>
  <c r="V25" i="1" s="1"/>
  <c r="AA24" i="1"/>
  <c r="AB24" i="1" s="1"/>
  <c r="Y24" i="1"/>
  <c r="Z24" i="1" s="1"/>
  <c r="W24" i="1"/>
  <c r="X24" i="1" s="1"/>
  <c r="V24" i="1"/>
  <c r="U24" i="1"/>
  <c r="AA23" i="1"/>
  <c r="AB23" i="1" s="1"/>
  <c r="Y23" i="1"/>
  <c r="Z23" i="1" s="1"/>
  <c r="W23" i="1"/>
  <c r="X23" i="1" s="1"/>
  <c r="U23" i="1"/>
  <c r="V23" i="1" s="1"/>
  <c r="AB22" i="1"/>
  <c r="AA22" i="1"/>
  <c r="Y22" i="1"/>
  <c r="Z22" i="1" s="1"/>
  <c r="W22" i="1"/>
  <c r="X22" i="1" s="1"/>
  <c r="V22" i="1"/>
  <c r="U22" i="1"/>
  <c r="AA21" i="1"/>
  <c r="AB21" i="1" s="1"/>
  <c r="Y21" i="1"/>
  <c r="Z21" i="1" s="1"/>
  <c r="W21" i="1"/>
  <c r="X21" i="1" s="1"/>
  <c r="U21" i="1"/>
  <c r="V21" i="1" s="1"/>
  <c r="AA20" i="1"/>
  <c r="AB20" i="1" s="1"/>
  <c r="Y20" i="1"/>
  <c r="Z20" i="1" s="1"/>
  <c r="W20" i="1"/>
  <c r="X20" i="1" s="1"/>
  <c r="V20" i="1"/>
  <c r="U20" i="1"/>
  <c r="AA19" i="1"/>
  <c r="AB19" i="1" s="1"/>
  <c r="AC19" i="1" s="1"/>
  <c r="Y19" i="1"/>
  <c r="Z19" i="1" s="1"/>
  <c r="W19" i="1"/>
  <c r="X19" i="1" s="1"/>
  <c r="U19" i="1"/>
  <c r="V19" i="1" s="1"/>
  <c r="AA18" i="1"/>
  <c r="AB18" i="1" s="1"/>
  <c r="AC18" i="1" s="1"/>
  <c r="Z18" i="1"/>
  <c r="Y18" i="1"/>
  <c r="X18" i="1"/>
  <c r="W18" i="1"/>
  <c r="U18" i="1"/>
  <c r="V18" i="1" s="1"/>
  <c r="AA17" i="1"/>
  <c r="AB17" i="1" s="1"/>
  <c r="AC17" i="1" s="1"/>
  <c r="Y17" i="1"/>
  <c r="Z17" i="1" s="1"/>
  <c r="W17" i="1"/>
  <c r="X17" i="1" s="1"/>
  <c r="U17" i="1"/>
  <c r="V17" i="1" s="1"/>
  <c r="AA16" i="1"/>
  <c r="AB16" i="1" s="1"/>
  <c r="AC16" i="1" s="1"/>
  <c r="Y16" i="1"/>
  <c r="Z16" i="1" s="1"/>
  <c r="W16" i="1"/>
  <c r="X16" i="1" s="1"/>
  <c r="U16" i="1"/>
  <c r="V16" i="1" s="1"/>
  <c r="AA15" i="1"/>
  <c r="AB15" i="1" s="1"/>
  <c r="AC15" i="1" s="1"/>
  <c r="Y15" i="1"/>
  <c r="Z15" i="1" s="1"/>
  <c r="W15" i="1"/>
  <c r="X15" i="1" s="1"/>
  <c r="U15" i="1"/>
  <c r="V15" i="1" s="1"/>
  <c r="AA14" i="1"/>
  <c r="AB14" i="1" s="1"/>
  <c r="AC14" i="1" s="1"/>
  <c r="Y14" i="1"/>
  <c r="Z14" i="1" s="1"/>
  <c r="W14" i="1"/>
  <c r="X14" i="1" s="1"/>
  <c r="U14" i="1"/>
  <c r="V14" i="1" s="1"/>
  <c r="AA13" i="1"/>
  <c r="AB13" i="1" s="1"/>
  <c r="Y13" i="1"/>
  <c r="Z13" i="1" s="1"/>
  <c r="W13" i="1"/>
  <c r="X13" i="1" s="1"/>
  <c r="U13" i="1"/>
  <c r="V13" i="1" s="1"/>
  <c r="AA12" i="1"/>
  <c r="AB12" i="1" s="1"/>
  <c r="AC12" i="1" s="1"/>
  <c r="Z12" i="1"/>
  <c r="Y12" i="1"/>
  <c r="X12" i="1"/>
  <c r="W12" i="1"/>
  <c r="U12" i="1"/>
  <c r="V12" i="1" s="1"/>
  <c r="AA11" i="1"/>
  <c r="AB11" i="1" s="1"/>
  <c r="AC11" i="1" s="1"/>
  <c r="Y11" i="1"/>
  <c r="Z11" i="1" s="1"/>
  <c r="W11" i="1"/>
  <c r="X11" i="1" s="1"/>
  <c r="U11" i="1"/>
  <c r="V11" i="1" s="1"/>
  <c r="AB10" i="1"/>
  <c r="AA10" i="1"/>
  <c r="Y10" i="1"/>
  <c r="Z10" i="1" s="1"/>
  <c r="W10" i="1"/>
  <c r="X10" i="1" s="1"/>
  <c r="U10" i="1"/>
  <c r="V10" i="1" s="1"/>
  <c r="AA9" i="1"/>
  <c r="AB9" i="1" s="1"/>
  <c r="Y9" i="1"/>
  <c r="Z9" i="1" s="1"/>
  <c r="W9" i="1"/>
  <c r="X9" i="1" s="1"/>
  <c r="U9" i="1"/>
  <c r="V9" i="1" s="1"/>
  <c r="AB8" i="1"/>
  <c r="AC8" i="1" s="1"/>
  <c r="AA8" i="1"/>
  <c r="Y8" i="1"/>
  <c r="Z8" i="1" s="1"/>
  <c r="W8" i="1"/>
  <c r="X8" i="1" s="1"/>
  <c r="V8" i="1"/>
  <c r="U8" i="1"/>
  <c r="AA7" i="1"/>
  <c r="AB7" i="1" s="1"/>
  <c r="Y7" i="1"/>
  <c r="Z7" i="1" s="1"/>
  <c r="W7" i="1"/>
  <c r="X7" i="1" s="1"/>
  <c r="U7" i="1"/>
  <c r="V7" i="1" s="1"/>
  <c r="AB6" i="1"/>
  <c r="AA6" i="1"/>
  <c r="Y6" i="1"/>
  <c r="Z6" i="1" s="1"/>
  <c r="W6" i="1"/>
  <c r="X6" i="1" s="1"/>
  <c r="V6" i="1"/>
  <c r="U6" i="1"/>
  <c r="AA5" i="1"/>
  <c r="AB5" i="1" s="1"/>
  <c r="Y5" i="1"/>
  <c r="Z5" i="1" s="1"/>
  <c r="W5" i="1"/>
  <c r="X5" i="1" s="1"/>
  <c r="U5" i="1"/>
  <c r="V5" i="1" s="1"/>
  <c r="AA4" i="1"/>
  <c r="AB4" i="1" s="1"/>
  <c r="Y4" i="1"/>
  <c r="Z4" i="1" s="1"/>
  <c r="W4" i="1"/>
  <c r="X4" i="1" s="1"/>
  <c r="V4" i="1"/>
  <c r="U4" i="1"/>
  <c r="S39" i="1"/>
  <c r="S40" i="1" s="1"/>
  <c r="R39" i="1"/>
  <c r="R40" i="1" s="1"/>
  <c r="Q39" i="1"/>
  <c r="Q40" i="1" s="1"/>
  <c r="AA40" i="1" s="1"/>
  <c r="AB40" i="1" s="1"/>
  <c r="AC40" i="1" s="1"/>
  <c r="P39" i="1"/>
  <c r="P40" i="1" s="1"/>
  <c r="O39" i="1"/>
  <c r="O40" i="1" s="1"/>
  <c r="N39" i="1"/>
  <c r="N40" i="1" s="1"/>
  <c r="Y40" i="1" s="1"/>
  <c r="Z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D40" i="1" s="1"/>
  <c r="C39" i="1"/>
  <c r="C40" i="1" s="1"/>
  <c r="U40" i="1" s="1"/>
  <c r="V40" i="1" s="1"/>
  <c r="B39" i="1"/>
  <c r="B40" i="1" s="1"/>
  <c r="W40" i="1" s="1"/>
  <c r="X40" i="1" s="1"/>
  <c r="AC7" i="1" l="1"/>
  <c r="AC24" i="1"/>
  <c r="Y39" i="1"/>
  <c r="Z39" i="1" s="1"/>
  <c r="AC31" i="1"/>
  <c r="AC4" i="1"/>
  <c r="AC13" i="1"/>
  <c r="AC20" i="1"/>
  <c r="AC36" i="1"/>
  <c r="AC23" i="1"/>
  <c r="AC10" i="1"/>
  <c r="AC28" i="1"/>
  <c r="AC9" i="1"/>
  <c r="AA39" i="1"/>
  <c r="AB39" i="1" s="1"/>
  <c r="AC39" i="1" s="1"/>
  <c r="AC6" i="1"/>
  <c r="AC22" i="1"/>
  <c r="AC30" i="1"/>
  <c r="AC35" i="1"/>
  <c r="U39" i="1"/>
  <c r="V39" i="1" s="1"/>
  <c r="AC5" i="1"/>
  <c r="AC21" i="1"/>
  <c r="W39" i="1"/>
  <c r="X39" i="1" s="1"/>
</calcChain>
</file>

<file path=xl/sharedStrings.xml><?xml version="1.0" encoding="utf-8"?>
<sst xmlns="http://schemas.openxmlformats.org/spreadsheetml/2006/main" count="178" uniqueCount="60">
  <si>
    <t>Total</t>
  </si>
  <si>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</si>
  <si>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</si>
  <si>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</si>
  <si>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</si>
  <si>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</si>
  <si>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</si>
  <si>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</si>
  <si>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</si>
  <si>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</si>
  <si>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</si>
  <si>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</si>
  <si>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</si>
  <si>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</si>
  <si>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</si>
  <si>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</si>
  <si>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</si>
  <si>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</si>
  <si>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</si>
  <si>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</si>
  <si>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</si>
  <si>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</si>
  <si>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</si>
  <si>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</si>
  <si>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</si>
  <si>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</si>
  <si>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</si>
  <si>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</si>
  <si>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</si>
  <si>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</si>
  <si>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</si>
  <si>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</si>
  <si>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</si>
  <si>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</si>
  <si>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</si>
  <si>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</si>
  <si>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</si>
  <si>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Sums checked by JRC 07-2018</t>
  </si>
  <si>
    <t>Volume [m³ gross ] of lying dead trees in private forests, by age class , degree of decay, type of overthrow and voivodeship - 2014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</si>
  <si>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</si>
  <si>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</si>
  <si>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</si>
  <si>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</si>
  <si>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</si>
  <si>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</si>
  <si>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</si>
  <si>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</si>
  <si>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</si>
  <si>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</si>
  <si>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</si>
  <si>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t>cut</t>
  </si>
  <si>
    <t>toppled</t>
  </si>
  <si>
    <t>broken off</t>
  </si>
  <si>
    <t>Degree of decay</t>
  </si>
  <si>
    <t>Type of overthrough</t>
  </si>
  <si>
    <t>Attention:</t>
  </si>
  <si>
    <t xml:space="preserve"> -- </t>
  </si>
  <si>
    <t>The sum (colume AA) of the Cells in column Q+R+S is slightly smaller (Colume AB) than the amount of Overall Forest (Colume L) .</t>
  </si>
  <si>
    <t>The percentage of the difference between the Sum Q+R+S and the Overall Forest is express in Column AC.</t>
  </si>
  <si>
    <t>Likely not for all 'lying' trees the 'Type of overthrow' could be defined.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</si>
</sst>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2" xfId="0" applyBorder="1"/>
    <xf numFmtId="0" fontId="0" fillId="33" borderId="13" xfId="0" applyFill="1" applyBorder="1"/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10" xfId="0" applyNumberFormat="1" applyBorder="1"/>
    <xf numFmtId="3" fontId="0" fillId="0" borderId="25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164" fontId="0" fillId="33" borderId="12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3" fontId="0" fillId="0" borderId="12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164" fontId="0" fillId="33" borderId="13" xfId="0" applyNumberFormat="1" applyFill="1" applyBorder="1"/>
    <xf numFmtId="164" fontId="0" fillId="33" borderId="33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3" fontId="0" fillId="0" borderId="0" xfId="0" applyNumberFormat="1"/>
    <xf numFmtId="10" fontId="0" fillId="0" borderId="0" xfId="1" applyNumberFormat="1" applyFont="1"/>
    <xf numFmtId="165" fontId="0" fillId="0" borderId="0" xfId="0" applyNumberFormat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4"/>
  <sheetViews>
    <sheetView tabSelected="1" workbookViewId="0"/>
  </sheetViews>
  <sheetFormatPr defaultRowHeight="15" x14ac:dyDescent="0.25"/>
  <cols>
    <col min="1" max="1" width="30.42578125" customWidth="1"/>
    <col min="2" max="19" width="13.7109375" customWidth="1"/>
    <col min="21" max="21" width="11.7109375" bestFit="1" customWidth="1"/>
    <col min="22" max="22" width="9.28515625" bestFit="1" customWidth="1"/>
    <col min="23" max="23" width="11.7109375" bestFit="1" customWidth="1"/>
    <col min="24" max="24" width="9.28515625" bestFit="1" customWidth="1"/>
    <col min="25" max="25" width="11.7109375" bestFit="1" customWidth="1"/>
    <col min="26" max="26" width="9.28515625" bestFit="1" customWidth="1"/>
    <col min="27" max="27" width="11.7109375" bestFit="1" customWidth="1"/>
    <col min="28" max="28" width="9.85546875" bestFit="1" customWidth="1"/>
    <col min="29" max="29" width="9.28515625" style="40" bestFit="1" customWidth="1"/>
  </cols>
  <sheetData>
    <row r="1" spans="1:29" ht="15.75" thickBot="1" x14ac:dyDescent="0.3">
      <c r="A1" s="1" t="s">
        <v>38</v>
      </c>
      <c r="L1" s="42" t="s">
        <v>1</v>
      </c>
      <c r="M1" s="43"/>
      <c r="N1" s="44" t="s">
        <v>53</v>
      </c>
      <c r="O1" s="45"/>
      <c r="P1" s="46"/>
      <c r="Q1" s="44" t="s">
        <v>54</v>
      </c>
      <c r="R1" s="45"/>
      <c r="S1" s="46"/>
    </row>
    <row r="2" spans="1:29" ht="30.75" customHeight="1" x14ac:dyDescent="0.25">
      <c r="A2" s="2" t="s">
        <v>12</v>
      </c>
      <c r="B2" s="8" t="s">
        <v>39</v>
      </c>
      <c r="C2" s="9" t="s">
        <v>40</v>
      </c>
      <c r="D2" s="10" t="s">
        <v>41</v>
      </c>
      <c r="E2" s="10" t="s">
        <v>42</v>
      </c>
      <c r="F2" s="10" t="s">
        <v>43</v>
      </c>
      <c r="G2" s="10" t="s">
        <v>44</v>
      </c>
      <c r="H2" s="10" t="s">
        <v>45</v>
      </c>
      <c r="I2" s="10" t="s">
        <v>46</v>
      </c>
      <c r="J2" s="11" t="s">
        <v>47</v>
      </c>
      <c r="K2" s="8" t="s">
        <v>48</v>
      </c>
      <c r="L2" s="12" t="s">
        <v>1</v>
      </c>
      <c r="M2" s="13" t="s">
        <v>49</v>
      </c>
      <c r="N2" s="12">
        <v>1</v>
      </c>
      <c r="O2" s="14">
        <v>2</v>
      </c>
      <c r="P2" s="13">
        <v>3</v>
      </c>
      <c r="Q2" s="12" t="s">
        <v>50</v>
      </c>
      <c r="R2" s="14" t="s">
        <v>51</v>
      </c>
      <c r="S2" s="13" t="s">
        <v>52</v>
      </c>
    </row>
    <row r="3" spans="1:29" ht="18" thickBot="1" x14ac:dyDescent="0.3">
      <c r="A3" s="3" t="s">
        <v>13</v>
      </c>
      <c r="B3" s="15" t="s">
        <v>13</v>
      </c>
      <c r="C3" s="16" t="s">
        <v>13</v>
      </c>
      <c r="D3" s="17" t="s">
        <v>13</v>
      </c>
      <c r="E3" s="17" t="s">
        <v>13</v>
      </c>
      <c r="F3" s="17" t="s">
        <v>13</v>
      </c>
      <c r="G3" s="17" t="s">
        <v>13</v>
      </c>
      <c r="H3" s="17" t="s">
        <v>13</v>
      </c>
      <c r="I3" s="17" t="s">
        <v>13</v>
      </c>
      <c r="J3" s="18" t="s">
        <v>13</v>
      </c>
      <c r="K3" s="15" t="s">
        <v>13</v>
      </c>
      <c r="L3" s="16" t="s">
        <v>13</v>
      </c>
      <c r="M3" s="18" t="s">
        <v>13</v>
      </c>
      <c r="N3" s="16" t="s">
        <v>13</v>
      </c>
      <c r="O3" s="17" t="s">
        <v>13</v>
      </c>
      <c r="P3" s="18" t="s">
        <v>13</v>
      </c>
      <c r="Q3" s="16" t="s">
        <v>13</v>
      </c>
      <c r="R3" s="17" t="s">
        <v>13</v>
      </c>
      <c r="S3" s="18" t="s">
        <v>13</v>
      </c>
    </row>
    <row r="4" spans="1:29" x14ac:dyDescent="0.25">
      <c r="A4" s="4" t="s">
        <v>14</v>
      </c>
      <c r="B4" s="19">
        <v>24947</v>
      </c>
      <c r="C4" s="20">
        <v>307</v>
      </c>
      <c r="D4" s="21">
        <v>27694</v>
      </c>
      <c r="E4" s="21">
        <v>3152</v>
      </c>
      <c r="F4" s="21">
        <v>22200</v>
      </c>
      <c r="G4" s="21">
        <v>10853</v>
      </c>
      <c r="H4" s="21">
        <v>7</v>
      </c>
      <c r="I4" s="21" t="s">
        <v>56</v>
      </c>
      <c r="J4" s="22" t="s">
        <v>56</v>
      </c>
      <c r="K4" s="19">
        <v>64213</v>
      </c>
      <c r="L4" s="20">
        <v>89160</v>
      </c>
      <c r="M4" s="22"/>
      <c r="N4" s="20">
        <v>2345</v>
      </c>
      <c r="O4" s="21">
        <v>42579</v>
      </c>
      <c r="P4" s="22">
        <v>44236</v>
      </c>
      <c r="Q4" s="20">
        <v>8408</v>
      </c>
      <c r="R4" s="21">
        <v>45386</v>
      </c>
      <c r="S4" s="22">
        <v>30184</v>
      </c>
      <c r="U4" s="41">
        <f>SUM(C4:J4)</f>
        <v>64213</v>
      </c>
      <c r="V4" s="41">
        <f>U4-K4</f>
        <v>0</v>
      </c>
      <c r="W4" s="41">
        <f>SUM(B4,K4)</f>
        <v>89160</v>
      </c>
      <c r="X4" s="41">
        <f>W4-L4</f>
        <v>0</v>
      </c>
      <c r="Y4" s="41">
        <f>SUM(N4:P4)</f>
        <v>89160</v>
      </c>
      <c r="Z4" s="41">
        <f>Y4-L4</f>
        <v>0</v>
      </c>
      <c r="AA4" s="41">
        <f>SUM(Q4:S4)</f>
        <v>83978</v>
      </c>
      <c r="AB4" s="41">
        <f>AA4-L4</f>
        <v>-5182</v>
      </c>
      <c r="AC4" s="40">
        <f>AB4/Y4</f>
        <v>-5.8120233288470165E-2</v>
      </c>
    </row>
    <row r="5" spans="1:29" x14ac:dyDescent="0.25">
      <c r="A5" s="5" t="s">
        <v>15</v>
      </c>
      <c r="B5" s="23">
        <v>28</v>
      </c>
      <c r="C5" s="24">
        <v>0.3</v>
      </c>
      <c r="D5" s="25">
        <v>31.1</v>
      </c>
      <c r="E5" s="25">
        <v>3.5</v>
      </c>
      <c r="F5" s="25">
        <v>24.9</v>
      </c>
      <c r="G5" s="25">
        <v>12.2</v>
      </c>
      <c r="H5" s="25">
        <v>0</v>
      </c>
      <c r="I5" s="25" t="s">
        <v>56</v>
      </c>
      <c r="J5" s="26" t="s">
        <v>56</v>
      </c>
      <c r="K5" s="23">
        <v>72</v>
      </c>
      <c r="L5" s="24">
        <v>100</v>
      </c>
      <c r="M5" s="26">
        <v>4.0999999999999996</v>
      </c>
      <c r="N5" s="24">
        <v>2.6</v>
      </c>
      <c r="O5" s="25">
        <v>47.7</v>
      </c>
      <c r="P5" s="26">
        <v>49.7</v>
      </c>
      <c r="Q5" s="24">
        <v>9.4</v>
      </c>
      <c r="R5" s="25">
        <v>56.7</v>
      </c>
      <c r="S5" s="26">
        <v>33.9</v>
      </c>
      <c r="U5" s="41">
        <f t="shared" ref="U5:U28" si="0">SUM(C5:J5)</f>
        <v>72</v>
      </c>
      <c r="V5" s="41">
        <f t="shared" ref="V5:V28" si="1">U5-K5</f>
        <v>0</v>
      </c>
      <c r="W5" s="41">
        <f t="shared" ref="W5:W28" si="2">SUM(B5,K5)</f>
        <v>100</v>
      </c>
      <c r="X5" s="41">
        <f t="shared" ref="X5:X28" si="3">W5-L5</f>
        <v>0</v>
      </c>
      <c r="Y5" s="41">
        <f t="shared" ref="Y5:Y28" si="4">SUM(N5:P5)</f>
        <v>100</v>
      </c>
      <c r="Z5" s="41">
        <f t="shared" ref="Z5:Z28" si="5">Y5-L5</f>
        <v>0</v>
      </c>
      <c r="AA5" s="41">
        <f t="shared" ref="AA5:AA28" si="6">SUM(Q5:S5)</f>
        <v>100</v>
      </c>
      <c r="AB5" s="41">
        <f t="shared" ref="AB5:AB28" si="7">AA5-L5</f>
        <v>0</v>
      </c>
      <c r="AC5" s="40">
        <f t="shared" ref="AC5:AC28" si="8">AB5/Y5</f>
        <v>0</v>
      </c>
    </row>
    <row r="6" spans="1:29" x14ac:dyDescent="0.25">
      <c r="A6" s="6" t="s">
        <v>2</v>
      </c>
      <c r="B6" s="27" t="s">
        <v>56</v>
      </c>
      <c r="C6" s="28" t="s">
        <v>56</v>
      </c>
      <c r="D6" s="29" t="s">
        <v>56</v>
      </c>
      <c r="E6" s="29">
        <v>8835</v>
      </c>
      <c r="F6" s="29">
        <v>8204</v>
      </c>
      <c r="G6" s="29" t="s">
        <v>56</v>
      </c>
      <c r="H6" s="29" t="s">
        <v>56</v>
      </c>
      <c r="I6" s="29" t="s">
        <v>56</v>
      </c>
      <c r="J6" s="30" t="s">
        <v>56</v>
      </c>
      <c r="K6" s="27">
        <v>17039</v>
      </c>
      <c r="L6" s="28">
        <v>17039</v>
      </c>
      <c r="M6" s="30"/>
      <c r="N6" s="28">
        <v>8480</v>
      </c>
      <c r="O6" s="29">
        <v>4313</v>
      </c>
      <c r="P6" s="30">
        <v>4246</v>
      </c>
      <c r="Q6" s="28">
        <v>6611</v>
      </c>
      <c r="R6" s="29">
        <v>6864</v>
      </c>
      <c r="S6" s="30">
        <v>3564</v>
      </c>
      <c r="U6" s="41">
        <f t="shared" si="0"/>
        <v>17039</v>
      </c>
      <c r="V6" s="41">
        <f t="shared" si="1"/>
        <v>0</v>
      </c>
      <c r="W6" s="41">
        <f t="shared" si="2"/>
        <v>17039</v>
      </c>
      <c r="X6" s="41">
        <f t="shared" si="3"/>
        <v>0</v>
      </c>
      <c r="Y6" s="41">
        <f t="shared" si="4"/>
        <v>17039</v>
      </c>
      <c r="Z6" s="41">
        <f t="shared" si="5"/>
        <v>0</v>
      </c>
      <c r="AA6" s="41">
        <f t="shared" si="6"/>
        <v>17039</v>
      </c>
      <c r="AB6" s="41">
        <f t="shared" si="7"/>
        <v>0</v>
      </c>
      <c r="AC6" s="40">
        <f t="shared" si="8"/>
        <v>0</v>
      </c>
    </row>
    <row r="7" spans="1:29" x14ac:dyDescent="0.25">
      <c r="A7" s="5" t="s">
        <v>16</v>
      </c>
      <c r="B7" s="23" t="s">
        <v>56</v>
      </c>
      <c r="C7" s="24" t="s">
        <v>56</v>
      </c>
      <c r="D7" s="25" t="s">
        <v>56</v>
      </c>
      <c r="E7" s="25">
        <v>51.9</v>
      </c>
      <c r="F7" s="25">
        <v>48.1</v>
      </c>
      <c r="G7" s="25" t="s">
        <v>56</v>
      </c>
      <c r="H7" s="25" t="s">
        <v>56</v>
      </c>
      <c r="I7" s="25" t="s">
        <v>56</v>
      </c>
      <c r="J7" s="26" t="s">
        <v>56</v>
      </c>
      <c r="K7" s="23">
        <v>100</v>
      </c>
      <c r="L7" s="24">
        <v>100</v>
      </c>
      <c r="M7" s="26">
        <v>0.8</v>
      </c>
      <c r="N7" s="24">
        <v>49.8</v>
      </c>
      <c r="O7" s="25">
        <v>25.3</v>
      </c>
      <c r="P7" s="26">
        <v>24.9</v>
      </c>
      <c r="Q7" s="24">
        <v>38.799999999999997</v>
      </c>
      <c r="R7" s="25">
        <v>40.299999999999997</v>
      </c>
      <c r="S7" s="26">
        <v>20.9</v>
      </c>
      <c r="U7" s="41">
        <f t="shared" si="0"/>
        <v>100</v>
      </c>
      <c r="V7" s="41">
        <f t="shared" si="1"/>
        <v>0</v>
      </c>
      <c r="W7" s="41">
        <f t="shared" si="2"/>
        <v>100</v>
      </c>
      <c r="X7" s="41">
        <f t="shared" si="3"/>
        <v>0</v>
      </c>
      <c r="Y7" s="41">
        <f t="shared" si="4"/>
        <v>100</v>
      </c>
      <c r="Z7" s="41">
        <f t="shared" si="5"/>
        <v>0</v>
      </c>
      <c r="AA7" s="41">
        <f t="shared" si="6"/>
        <v>100</v>
      </c>
      <c r="AB7" s="41">
        <f t="shared" si="7"/>
        <v>0</v>
      </c>
      <c r="AC7" s="40">
        <f t="shared" si="8"/>
        <v>0</v>
      </c>
    </row>
    <row r="8" spans="1:29" x14ac:dyDescent="0.25">
      <c r="A8" s="6" t="s">
        <v>3</v>
      </c>
      <c r="B8" s="27" t="s">
        <v>56</v>
      </c>
      <c r="C8" s="28">
        <v>1803</v>
      </c>
      <c r="D8" s="29">
        <v>26604</v>
      </c>
      <c r="E8" s="29">
        <v>51963</v>
      </c>
      <c r="F8" s="29">
        <v>60323</v>
      </c>
      <c r="G8" s="29">
        <v>3631</v>
      </c>
      <c r="H8" s="29">
        <v>202</v>
      </c>
      <c r="I8" s="29" t="s">
        <v>56</v>
      </c>
      <c r="J8" s="30" t="s">
        <v>56</v>
      </c>
      <c r="K8" s="27">
        <v>144526</v>
      </c>
      <c r="L8" s="28">
        <v>144526</v>
      </c>
      <c r="M8" s="30"/>
      <c r="N8" s="28">
        <v>31708</v>
      </c>
      <c r="O8" s="29">
        <v>93511</v>
      </c>
      <c r="P8" s="30">
        <v>19307</v>
      </c>
      <c r="Q8" s="28">
        <v>7704</v>
      </c>
      <c r="R8" s="29">
        <v>44497</v>
      </c>
      <c r="S8" s="30">
        <v>91738</v>
      </c>
      <c r="U8" s="41">
        <f t="shared" si="0"/>
        <v>144526</v>
      </c>
      <c r="V8" s="41">
        <f t="shared" si="1"/>
        <v>0</v>
      </c>
      <c r="W8" s="41">
        <f t="shared" si="2"/>
        <v>144526</v>
      </c>
      <c r="X8" s="41">
        <f t="shared" si="3"/>
        <v>0</v>
      </c>
      <c r="Y8" s="41">
        <f t="shared" si="4"/>
        <v>144526</v>
      </c>
      <c r="Z8" s="41">
        <f t="shared" si="5"/>
        <v>0</v>
      </c>
      <c r="AA8" s="41">
        <f t="shared" si="6"/>
        <v>143939</v>
      </c>
      <c r="AB8" s="41">
        <f t="shared" si="7"/>
        <v>-587</v>
      </c>
      <c r="AC8" s="40">
        <f t="shared" si="8"/>
        <v>-4.0615529385716062E-3</v>
      </c>
    </row>
    <row r="9" spans="1:29" x14ac:dyDescent="0.25">
      <c r="A9" s="5" t="s">
        <v>17</v>
      </c>
      <c r="B9" s="23" t="s">
        <v>56</v>
      </c>
      <c r="C9" s="24">
        <v>1.2</v>
      </c>
      <c r="D9" s="25">
        <v>18.399999999999999</v>
      </c>
      <c r="E9" s="25">
        <v>36</v>
      </c>
      <c r="F9" s="25">
        <v>41.8</v>
      </c>
      <c r="G9" s="25">
        <v>2.5</v>
      </c>
      <c r="H9" s="25">
        <v>0.1</v>
      </c>
      <c r="I9" s="25" t="s">
        <v>56</v>
      </c>
      <c r="J9" s="26" t="s">
        <v>56</v>
      </c>
      <c r="K9" s="23">
        <v>100</v>
      </c>
      <c r="L9" s="24">
        <v>100</v>
      </c>
      <c r="M9" s="26">
        <v>6.6</v>
      </c>
      <c r="N9" s="24">
        <v>21.9</v>
      </c>
      <c r="O9" s="25">
        <v>64.8</v>
      </c>
      <c r="P9" s="26">
        <v>13.3</v>
      </c>
      <c r="Q9" s="24">
        <v>5.4</v>
      </c>
      <c r="R9" s="25">
        <v>30.8</v>
      </c>
      <c r="S9" s="26">
        <v>63.8</v>
      </c>
      <c r="U9" s="41">
        <f t="shared" si="0"/>
        <v>99.999999999999986</v>
      </c>
      <c r="V9" s="41">
        <f t="shared" si="1"/>
        <v>0</v>
      </c>
      <c r="W9" s="41">
        <f t="shared" si="2"/>
        <v>100</v>
      </c>
      <c r="X9" s="41">
        <f t="shared" si="3"/>
        <v>0</v>
      </c>
      <c r="Y9" s="41">
        <f t="shared" si="4"/>
        <v>99.999999999999986</v>
      </c>
      <c r="Z9" s="41">
        <f t="shared" si="5"/>
        <v>0</v>
      </c>
      <c r="AA9" s="41">
        <f t="shared" si="6"/>
        <v>100</v>
      </c>
      <c r="AB9" s="41">
        <f t="shared" si="7"/>
        <v>0</v>
      </c>
      <c r="AC9" s="40">
        <f t="shared" si="8"/>
        <v>0</v>
      </c>
    </row>
    <row r="10" spans="1:29" x14ac:dyDescent="0.25">
      <c r="A10" s="6" t="s">
        <v>4</v>
      </c>
      <c r="B10" s="31" t="s">
        <v>56</v>
      </c>
      <c r="C10" s="32" t="s">
        <v>56</v>
      </c>
      <c r="D10" s="33">
        <v>1188</v>
      </c>
      <c r="E10" s="33">
        <v>683</v>
      </c>
      <c r="F10" s="33">
        <v>4701</v>
      </c>
      <c r="G10" s="33">
        <v>80</v>
      </c>
      <c r="H10" s="33">
        <v>254</v>
      </c>
      <c r="I10" s="33" t="s">
        <v>56</v>
      </c>
      <c r="J10" s="34" t="s">
        <v>56</v>
      </c>
      <c r="K10" s="31">
        <v>6906</v>
      </c>
      <c r="L10" s="32">
        <v>6906</v>
      </c>
      <c r="M10" s="34"/>
      <c r="N10" s="32">
        <v>6</v>
      </c>
      <c r="O10" s="33">
        <v>2424</v>
      </c>
      <c r="P10" s="34">
        <v>4476</v>
      </c>
      <c r="Q10" s="32">
        <v>1034</v>
      </c>
      <c r="R10" s="33">
        <v>614</v>
      </c>
      <c r="S10" s="34">
        <v>5252</v>
      </c>
      <c r="U10" s="41">
        <f t="shared" si="0"/>
        <v>6906</v>
      </c>
      <c r="V10" s="41">
        <f t="shared" si="1"/>
        <v>0</v>
      </c>
      <c r="W10" s="41">
        <f t="shared" si="2"/>
        <v>6906</v>
      </c>
      <c r="X10" s="41">
        <f t="shared" si="3"/>
        <v>0</v>
      </c>
      <c r="Y10" s="41">
        <f t="shared" si="4"/>
        <v>6906</v>
      </c>
      <c r="Z10" s="41">
        <f t="shared" si="5"/>
        <v>0</v>
      </c>
      <c r="AA10" s="41">
        <f t="shared" si="6"/>
        <v>6900</v>
      </c>
      <c r="AB10" s="41">
        <f t="shared" si="7"/>
        <v>-6</v>
      </c>
      <c r="AC10" s="40">
        <f t="shared" si="8"/>
        <v>-8.6880973066898344E-4</v>
      </c>
    </row>
    <row r="11" spans="1:29" x14ac:dyDescent="0.25">
      <c r="A11" s="5" t="s">
        <v>18</v>
      </c>
      <c r="B11" s="23" t="s">
        <v>56</v>
      </c>
      <c r="C11" s="24" t="s">
        <v>56</v>
      </c>
      <c r="D11" s="25">
        <v>17.2</v>
      </c>
      <c r="E11" s="25">
        <v>9.9</v>
      </c>
      <c r="F11" s="25">
        <v>68</v>
      </c>
      <c r="G11" s="25">
        <v>1.2</v>
      </c>
      <c r="H11" s="25">
        <v>3.7</v>
      </c>
      <c r="I11" s="25" t="s">
        <v>56</v>
      </c>
      <c r="J11" s="26" t="s">
        <v>56</v>
      </c>
      <c r="K11" s="23">
        <v>100</v>
      </c>
      <c r="L11" s="24">
        <v>100</v>
      </c>
      <c r="M11" s="26">
        <v>0.3</v>
      </c>
      <c r="N11" s="24">
        <v>0.1</v>
      </c>
      <c r="O11" s="25">
        <v>35.1</v>
      </c>
      <c r="P11" s="26">
        <v>64.8</v>
      </c>
      <c r="Q11" s="24">
        <v>15</v>
      </c>
      <c r="R11" s="25">
        <v>9</v>
      </c>
      <c r="S11" s="26">
        <v>76</v>
      </c>
      <c r="U11" s="41">
        <f t="shared" si="0"/>
        <v>100</v>
      </c>
      <c r="V11" s="41">
        <f t="shared" si="1"/>
        <v>0</v>
      </c>
      <c r="W11" s="41">
        <f t="shared" si="2"/>
        <v>100</v>
      </c>
      <c r="X11" s="41">
        <f t="shared" si="3"/>
        <v>0</v>
      </c>
      <c r="Y11" s="41">
        <f t="shared" si="4"/>
        <v>100</v>
      </c>
      <c r="Z11" s="41">
        <f t="shared" si="5"/>
        <v>0</v>
      </c>
      <c r="AA11" s="41">
        <f t="shared" si="6"/>
        <v>100</v>
      </c>
      <c r="AB11" s="41">
        <f t="shared" si="7"/>
        <v>0</v>
      </c>
      <c r="AC11" s="40">
        <f t="shared" si="8"/>
        <v>0</v>
      </c>
    </row>
    <row r="12" spans="1:29" x14ac:dyDescent="0.25">
      <c r="A12" s="6" t="s">
        <v>19</v>
      </c>
      <c r="B12" s="27" t="s">
        <v>56</v>
      </c>
      <c r="C12" s="28" t="s">
        <v>56</v>
      </c>
      <c r="D12" s="29">
        <v>4212</v>
      </c>
      <c r="E12" s="29">
        <v>40385</v>
      </c>
      <c r="F12" s="29">
        <v>16461</v>
      </c>
      <c r="G12" s="29">
        <v>2492</v>
      </c>
      <c r="H12" s="29">
        <v>143</v>
      </c>
      <c r="I12" s="29" t="s">
        <v>56</v>
      </c>
      <c r="J12" s="30" t="s">
        <v>56</v>
      </c>
      <c r="K12" s="27">
        <v>63693</v>
      </c>
      <c r="L12" s="28">
        <v>63693</v>
      </c>
      <c r="M12" s="30"/>
      <c r="N12" s="28">
        <v>20764</v>
      </c>
      <c r="O12" s="29">
        <v>24353</v>
      </c>
      <c r="P12" s="30">
        <v>18576</v>
      </c>
      <c r="Q12" s="28">
        <v>9813</v>
      </c>
      <c r="R12" s="29">
        <v>21521</v>
      </c>
      <c r="S12" s="30">
        <v>31689</v>
      </c>
      <c r="U12" s="41">
        <f t="shared" si="0"/>
        <v>63693</v>
      </c>
      <c r="V12" s="41">
        <f t="shared" si="1"/>
        <v>0</v>
      </c>
      <c r="W12" s="41">
        <f t="shared" si="2"/>
        <v>63693</v>
      </c>
      <c r="X12" s="41">
        <f t="shared" si="3"/>
        <v>0</v>
      </c>
      <c r="Y12" s="41">
        <f t="shared" si="4"/>
        <v>63693</v>
      </c>
      <c r="Z12" s="41">
        <f t="shared" si="5"/>
        <v>0</v>
      </c>
      <c r="AA12" s="41">
        <f t="shared" si="6"/>
        <v>63023</v>
      </c>
      <c r="AB12" s="41">
        <f t="shared" si="7"/>
        <v>-670</v>
      </c>
      <c r="AC12" s="40">
        <f t="shared" si="8"/>
        <v>-1.0519209332265711E-2</v>
      </c>
    </row>
    <row r="13" spans="1:29" x14ac:dyDescent="0.25">
      <c r="A13" s="5" t="s">
        <v>20</v>
      </c>
      <c r="B13" s="23" t="s">
        <v>56</v>
      </c>
      <c r="C13" s="24" t="s">
        <v>56</v>
      </c>
      <c r="D13" s="25">
        <v>6.6</v>
      </c>
      <c r="E13" s="25">
        <v>63.5</v>
      </c>
      <c r="F13" s="25">
        <v>25.8</v>
      </c>
      <c r="G13" s="25">
        <v>3.9</v>
      </c>
      <c r="H13" s="25">
        <v>0.2</v>
      </c>
      <c r="I13" s="25" t="s">
        <v>56</v>
      </c>
      <c r="J13" s="26" t="s">
        <v>56</v>
      </c>
      <c r="K13" s="23">
        <v>100</v>
      </c>
      <c r="L13" s="24">
        <v>100</v>
      </c>
      <c r="M13" s="26">
        <v>2.9</v>
      </c>
      <c r="N13" s="24">
        <v>32.6</v>
      </c>
      <c r="O13" s="25">
        <v>38.299999999999997</v>
      </c>
      <c r="P13" s="26">
        <v>29.1</v>
      </c>
      <c r="Q13" s="24">
        <v>15.4</v>
      </c>
      <c r="R13" s="25">
        <v>33.799999999999997</v>
      </c>
      <c r="S13" s="26">
        <v>50.8</v>
      </c>
      <c r="U13" s="41">
        <f t="shared" si="0"/>
        <v>100</v>
      </c>
      <c r="V13" s="41">
        <f t="shared" si="1"/>
        <v>0</v>
      </c>
      <c r="W13" s="41">
        <f t="shared" si="2"/>
        <v>100</v>
      </c>
      <c r="X13" s="41">
        <f t="shared" si="3"/>
        <v>0</v>
      </c>
      <c r="Y13" s="41">
        <f t="shared" si="4"/>
        <v>100</v>
      </c>
      <c r="Z13" s="41">
        <f t="shared" si="5"/>
        <v>0</v>
      </c>
      <c r="AA13" s="41">
        <f t="shared" si="6"/>
        <v>100</v>
      </c>
      <c r="AB13" s="41">
        <f t="shared" si="7"/>
        <v>0</v>
      </c>
      <c r="AC13" s="40">
        <f t="shared" si="8"/>
        <v>0</v>
      </c>
    </row>
    <row r="14" spans="1:29" x14ac:dyDescent="0.25">
      <c r="A14" s="6" t="s">
        <v>21</v>
      </c>
      <c r="B14" s="27">
        <v>5947</v>
      </c>
      <c r="C14" s="28">
        <v>1162</v>
      </c>
      <c r="D14" s="29">
        <v>102446</v>
      </c>
      <c r="E14" s="29">
        <v>114309</v>
      </c>
      <c r="F14" s="29">
        <v>65642</v>
      </c>
      <c r="G14" s="29">
        <v>68040</v>
      </c>
      <c r="H14" s="29">
        <v>29360</v>
      </c>
      <c r="I14" s="29" t="s">
        <v>56</v>
      </c>
      <c r="J14" s="30">
        <v>41976</v>
      </c>
      <c r="K14" s="27">
        <v>422935</v>
      </c>
      <c r="L14" s="28">
        <v>428882</v>
      </c>
      <c r="M14" s="30"/>
      <c r="N14" s="28">
        <v>151437</v>
      </c>
      <c r="O14" s="29">
        <v>157617</v>
      </c>
      <c r="P14" s="30">
        <v>119828</v>
      </c>
      <c r="Q14" s="28">
        <v>134979</v>
      </c>
      <c r="R14" s="29">
        <v>143073</v>
      </c>
      <c r="S14" s="30">
        <v>150830</v>
      </c>
      <c r="U14" s="41">
        <f t="shared" si="0"/>
        <v>422935</v>
      </c>
      <c r="V14" s="41">
        <f t="shared" si="1"/>
        <v>0</v>
      </c>
      <c r="W14" s="41">
        <f t="shared" si="2"/>
        <v>428882</v>
      </c>
      <c r="X14" s="41">
        <f t="shared" si="3"/>
        <v>0</v>
      </c>
      <c r="Y14" s="41">
        <f t="shared" si="4"/>
        <v>428882</v>
      </c>
      <c r="Z14" s="41">
        <f t="shared" si="5"/>
        <v>0</v>
      </c>
      <c r="AA14" s="41">
        <f t="shared" si="6"/>
        <v>428882</v>
      </c>
      <c r="AB14" s="41">
        <f t="shared" si="7"/>
        <v>0</v>
      </c>
      <c r="AC14" s="40">
        <f t="shared" si="8"/>
        <v>0</v>
      </c>
    </row>
    <row r="15" spans="1:29" x14ac:dyDescent="0.25">
      <c r="A15" s="5" t="s">
        <v>22</v>
      </c>
      <c r="B15" s="23">
        <v>1.4</v>
      </c>
      <c r="C15" s="24">
        <v>0.3</v>
      </c>
      <c r="D15" s="25">
        <v>23.9</v>
      </c>
      <c r="E15" s="25">
        <v>26.6</v>
      </c>
      <c r="F15" s="25">
        <v>15.3</v>
      </c>
      <c r="G15" s="25">
        <v>15.9</v>
      </c>
      <c r="H15" s="25">
        <v>6.8</v>
      </c>
      <c r="I15" s="25" t="s">
        <v>56</v>
      </c>
      <c r="J15" s="26">
        <v>9.8000000000000007</v>
      </c>
      <c r="K15" s="23">
        <v>98.6</v>
      </c>
      <c r="L15" s="24">
        <v>100</v>
      </c>
      <c r="M15" s="26">
        <v>19.5</v>
      </c>
      <c r="N15" s="24">
        <v>35.200000000000003</v>
      </c>
      <c r="O15" s="25">
        <v>36.799999999999997</v>
      </c>
      <c r="P15" s="26">
        <v>28</v>
      </c>
      <c r="Q15" s="24">
        <v>31.5</v>
      </c>
      <c r="R15" s="25">
        <v>33.4</v>
      </c>
      <c r="S15" s="26">
        <v>35.1</v>
      </c>
      <c r="U15" s="41">
        <f t="shared" si="0"/>
        <v>98.6</v>
      </c>
      <c r="V15" s="41">
        <f t="shared" si="1"/>
        <v>0</v>
      </c>
      <c r="W15" s="41">
        <f t="shared" si="2"/>
        <v>100</v>
      </c>
      <c r="X15" s="41">
        <f t="shared" si="3"/>
        <v>0</v>
      </c>
      <c r="Y15" s="41">
        <f t="shared" si="4"/>
        <v>100</v>
      </c>
      <c r="Z15" s="41">
        <f t="shared" si="5"/>
        <v>0</v>
      </c>
      <c r="AA15" s="41">
        <f t="shared" si="6"/>
        <v>100</v>
      </c>
      <c r="AB15" s="41">
        <f t="shared" si="7"/>
        <v>0</v>
      </c>
      <c r="AC15" s="40">
        <f t="shared" si="8"/>
        <v>0</v>
      </c>
    </row>
    <row r="16" spans="1:29" x14ac:dyDescent="0.25">
      <c r="A16" s="6" t="s">
        <v>5</v>
      </c>
      <c r="B16" s="31">
        <v>1951</v>
      </c>
      <c r="C16" s="32">
        <v>8521</v>
      </c>
      <c r="D16" s="33">
        <v>130170</v>
      </c>
      <c r="E16" s="33">
        <v>77649</v>
      </c>
      <c r="F16" s="33">
        <v>71661</v>
      </c>
      <c r="G16" s="33">
        <v>23212</v>
      </c>
      <c r="H16" s="33">
        <v>451</v>
      </c>
      <c r="I16" s="33">
        <v>1308</v>
      </c>
      <c r="J16" s="34">
        <v>95</v>
      </c>
      <c r="K16" s="31">
        <v>313067</v>
      </c>
      <c r="L16" s="32">
        <v>315018</v>
      </c>
      <c r="M16" s="34"/>
      <c r="N16" s="32">
        <v>112604</v>
      </c>
      <c r="O16" s="33">
        <v>142746</v>
      </c>
      <c r="P16" s="34">
        <v>59668</v>
      </c>
      <c r="Q16" s="32">
        <v>22085</v>
      </c>
      <c r="R16" s="33">
        <v>152292</v>
      </c>
      <c r="S16" s="34">
        <v>137884</v>
      </c>
      <c r="U16" s="41">
        <f t="shared" si="0"/>
        <v>313067</v>
      </c>
      <c r="V16" s="41">
        <f t="shared" si="1"/>
        <v>0</v>
      </c>
      <c r="W16" s="41">
        <f t="shared" si="2"/>
        <v>315018</v>
      </c>
      <c r="X16" s="41">
        <f t="shared" si="3"/>
        <v>0</v>
      </c>
      <c r="Y16" s="41">
        <f t="shared" si="4"/>
        <v>315018</v>
      </c>
      <c r="Z16" s="41">
        <f t="shared" si="5"/>
        <v>0</v>
      </c>
      <c r="AA16" s="41">
        <f t="shared" si="6"/>
        <v>312261</v>
      </c>
      <c r="AB16" s="41">
        <f t="shared" si="7"/>
        <v>-2757</v>
      </c>
      <c r="AC16" s="40">
        <f t="shared" si="8"/>
        <v>-8.7518808449040999E-3</v>
      </c>
    </row>
    <row r="17" spans="1:29" x14ac:dyDescent="0.25">
      <c r="A17" s="5" t="s">
        <v>23</v>
      </c>
      <c r="B17" s="23">
        <v>0.6</v>
      </c>
      <c r="C17" s="24">
        <v>2.7</v>
      </c>
      <c r="D17" s="25">
        <v>41.5</v>
      </c>
      <c r="E17" s="25">
        <v>24.6</v>
      </c>
      <c r="F17" s="25">
        <v>22.7</v>
      </c>
      <c r="G17" s="25">
        <v>7.4</v>
      </c>
      <c r="H17" s="25">
        <v>0.1</v>
      </c>
      <c r="I17" s="25">
        <v>0.4</v>
      </c>
      <c r="J17" s="26">
        <v>0</v>
      </c>
      <c r="K17" s="23">
        <v>99.4</v>
      </c>
      <c r="L17" s="24">
        <v>100</v>
      </c>
      <c r="M17" s="26">
        <v>14.4</v>
      </c>
      <c r="N17" s="24">
        <v>35.700000000000003</v>
      </c>
      <c r="O17" s="25">
        <v>45.3</v>
      </c>
      <c r="P17" s="26">
        <v>19</v>
      </c>
      <c r="Q17" s="24">
        <v>7</v>
      </c>
      <c r="R17" s="25">
        <v>49.3</v>
      </c>
      <c r="S17" s="26">
        <v>43.7</v>
      </c>
      <c r="U17" s="41">
        <f t="shared" si="0"/>
        <v>99.40000000000002</v>
      </c>
      <c r="V17" s="41">
        <f t="shared" si="1"/>
        <v>0</v>
      </c>
      <c r="W17" s="41">
        <f t="shared" si="2"/>
        <v>100</v>
      </c>
      <c r="X17" s="41">
        <f t="shared" si="3"/>
        <v>0</v>
      </c>
      <c r="Y17" s="41">
        <f t="shared" si="4"/>
        <v>100</v>
      </c>
      <c r="Z17" s="41">
        <f t="shared" si="5"/>
        <v>0</v>
      </c>
      <c r="AA17" s="41">
        <f t="shared" si="6"/>
        <v>100</v>
      </c>
      <c r="AB17" s="41">
        <f t="shared" si="7"/>
        <v>0</v>
      </c>
      <c r="AC17" s="40">
        <f t="shared" si="8"/>
        <v>0</v>
      </c>
    </row>
    <row r="18" spans="1:29" x14ac:dyDescent="0.25">
      <c r="A18" s="6" t="s">
        <v>6</v>
      </c>
      <c r="B18" s="27" t="s">
        <v>56</v>
      </c>
      <c r="C18" s="28" t="s">
        <v>56</v>
      </c>
      <c r="D18" s="29">
        <v>4808</v>
      </c>
      <c r="E18" s="29">
        <v>2502</v>
      </c>
      <c r="F18" s="29">
        <v>6973</v>
      </c>
      <c r="G18" s="29">
        <v>10654</v>
      </c>
      <c r="H18" s="29">
        <v>2079</v>
      </c>
      <c r="I18" s="29" t="s">
        <v>56</v>
      </c>
      <c r="J18" s="30" t="s">
        <v>56</v>
      </c>
      <c r="K18" s="27">
        <v>27016</v>
      </c>
      <c r="L18" s="28">
        <v>27016</v>
      </c>
      <c r="M18" s="30"/>
      <c r="N18" s="28">
        <v>9527</v>
      </c>
      <c r="O18" s="29">
        <v>6276</v>
      </c>
      <c r="P18" s="30">
        <v>11213</v>
      </c>
      <c r="Q18" s="28">
        <v>6092</v>
      </c>
      <c r="R18" s="29">
        <v>12763</v>
      </c>
      <c r="S18" s="30">
        <v>8161</v>
      </c>
      <c r="U18" s="41">
        <f t="shared" si="0"/>
        <v>27016</v>
      </c>
      <c r="V18" s="41">
        <f t="shared" si="1"/>
        <v>0</v>
      </c>
      <c r="W18" s="41">
        <f t="shared" si="2"/>
        <v>27016</v>
      </c>
      <c r="X18" s="41">
        <f t="shared" si="3"/>
        <v>0</v>
      </c>
      <c r="Y18" s="41">
        <f t="shared" si="4"/>
        <v>27016</v>
      </c>
      <c r="Z18" s="41">
        <f t="shared" si="5"/>
        <v>0</v>
      </c>
      <c r="AA18" s="41">
        <f t="shared" si="6"/>
        <v>27016</v>
      </c>
      <c r="AB18" s="41">
        <f t="shared" si="7"/>
        <v>0</v>
      </c>
      <c r="AC18" s="40">
        <f t="shared" si="8"/>
        <v>0</v>
      </c>
    </row>
    <row r="19" spans="1:29" x14ac:dyDescent="0.25">
      <c r="A19" s="5" t="s">
        <v>24</v>
      </c>
      <c r="B19" s="23" t="s">
        <v>56</v>
      </c>
      <c r="C19" s="24" t="s">
        <v>56</v>
      </c>
      <c r="D19" s="25">
        <v>17.8</v>
      </c>
      <c r="E19" s="25">
        <v>9.3000000000000007</v>
      </c>
      <c r="F19" s="25">
        <v>25.8</v>
      </c>
      <c r="G19" s="25">
        <v>39.4</v>
      </c>
      <c r="H19" s="25">
        <v>7.7</v>
      </c>
      <c r="I19" s="25" t="s">
        <v>56</v>
      </c>
      <c r="J19" s="26" t="s">
        <v>56</v>
      </c>
      <c r="K19" s="23">
        <v>100</v>
      </c>
      <c r="L19" s="24">
        <v>100</v>
      </c>
      <c r="M19" s="26">
        <v>1.2</v>
      </c>
      <c r="N19" s="24">
        <v>35.299999999999997</v>
      </c>
      <c r="O19" s="25">
        <v>23.3</v>
      </c>
      <c r="P19" s="26">
        <v>41.4</v>
      </c>
      <c r="Q19" s="24">
        <v>22.5</v>
      </c>
      <c r="R19" s="25">
        <v>47.3</v>
      </c>
      <c r="S19" s="26">
        <v>30.2</v>
      </c>
      <c r="U19" s="41">
        <f t="shared" si="0"/>
        <v>100.00000000000001</v>
      </c>
      <c r="V19" s="41">
        <f t="shared" si="1"/>
        <v>0</v>
      </c>
      <c r="W19" s="41">
        <f t="shared" si="2"/>
        <v>100</v>
      </c>
      <c r="X19" s="41">
        <f t="shared" si="3"/>
        <v>0</v>
      </c>
      <c r="Y19" s="41">
        <f t="shared" si="4"/>
        <v>100</v>
      </c>
      <c r="Z19" s="41">
        <f t="shared" si="5"/>
        <v>0</v>
      </c>
      <c r="AA19" s="41">
        <f t="shared" si="6"/>
        <v>100</v>
      </c>
      <c r="AB19" s="41">
        <f t="shared" si="7"/>
        <v>0</v>
      </c>
      <c r="AC19" s="40">
        <f t="shared" si="8"/>
        <v>0</v>
      </c>
    </row>
    <row r="20" spans="1:29" x14ac:dyDescent="0.25">
      <c r="A20" s="6" t="s">
        <v>7</v>
      </c>
      <c r="B20" s="27">
        <v>1002</v>
      </c>
      <c r="C20" s="28">
        <v>673</v>
      </c>
      <c r="D20" s="29">
        <v>22437</v>
      </c>
      <c r="E20" s="29">
        <v>42883</v>
      </c>
      <c r="F20" s="29">
        <v>72378</v>
      </c>
      <c r="G20" s="29">
        <v>25040</v>
      </c>
      <c r="H20" s="29">
        <v>11986</v>
      </c>
      <c r="I20" s="29">
        <v>4197</v>
      </c>
      <c r="J20" s="30">
        <v>1269</v>
      </c>
      <c r="K20" s="27">
        <v>180863</v>
      </c>
      <c r="L20" s="28">
        <v>181865</v>
      </c>
      <c r="M20" s="30"/>
      <c r="N20" s="28">
        <v>42038</v>
      </c>
      <c r="O20" s="29">
        <v>32889</v>
      </c>
      <c r="P20" s="30">
        <v>106938</v>
      </c>
      <c r="Q20" s="28">
        <v>46498</v>
      </c>
      <c r="R20" s="29">
        <v>57061</v>
      </c>
      <c r="S20" s="30">
        <v>78306</v>
      </c>
      <c r="U20" s="41">
        <f t="shared" si="0"/>
        <v>180863</v>
      </c>
      <c r="V20" s="41">
        <f t="shared" si="1"/>
        <v>0</v>
      </c>
      <c r="W20" s="41">
        <f t="shared" si="2"/>
        <v>181865</v>
      </c>
      <c r="X20" s="41">
        <f t="shared" si="3"/>
        <v>0</v>
      </c>
      <c r="Y20" s="41">
        <f t="shared" si="4"/>
        <v>181865</v>
      </c>
      <c r="Z20" s="41">
        <f t="shared" si="5"/>
        <v>0</v>
      </c>
      <c r="AA20" s="41">
        <f t="shared" si="6"/>
        <v>181865</v>
      </c>
      <c r="AB20" s="41">
        <f t="shared" si="7"/>
        <v>0</v>
      </c>
      <c r="AC20" s="40">
        <f t="shared" si="8"/>
        <v>0</v>
      </c>
    </row>
    <row r="21" spans="1:29" x14ac:dyDescent="0.25">
      <c r="A21" s="5" t="s">
        <v>25</v>
      </c>
      <c r="B21" s="23">
        <v>0.6</v>
      </c>
      <c r="C21" s="24">
        <v>0.4</v>
      </c>
      <c r="D21" s="25">
        <v>12.3</v>
      </c>
      <c r="E21" s="25">
        <v>23.6</v>
      </c>
      <c r="F21" s="25">
        <v>39.700000000000003</v>
      </c>
      <c r="G21" s="25">
        <v>13.8</v>
      </c>
      <c r="H21" s="25">
        <v>6.6</v>
      </c>
      <c r="I21" s="25">
        <v>2.2999999999999998</v>
      </c>
      <c r="J21" s="26">
        <v>0.7</v>
      </c>
      <c r="K21" s="23">
        <v>99.4</v>
      </c>
      <c r="L21" s="24">
        <v>100</v>
      </c>
      <c r="M21" s="26">
        <v>8.3000000000000007</v>
      </c>
      <c r="N21" s="24">
        <v>23.2</v>
      </c>
      <c r="O21" s="25">
        <v>18.100000000000001</v>
      </c>
      <c r="P21" s="26">
        <v>58.7</v>
      </c>
      <c r="Q21" s="24">
        <v>25.6</v>
      </c>
      <c r="R21" s="25">
        <v>31.5</v>
      </c>
      <c r="S21" s="26">
        <v>42.9</v>
      </c>
      <c r="U21" s="41">
        <f t="shared" si="0"/>
        <v>99.399999999999991</v>
      </c>
      <c r="V21" s="41">
        <f t="shared" si="1"/>
        <v>0</v>
      </c>
      <c r="W21" s="41">
        <f t="shared" si="2"/>
        <v>100</v>
      </c>
      <c r="X21" s="41">
        <f t="shared" si="3"/>
        <v>0</v>
      </c>
      <c r="Y21" s="41">
        <f t="shared" si="4"/>
        <v>100</v>
      </c>
      <c r="Z21" s="41">
        <f t="shared" si="5"/>
        <v>0</v>
      </c>
      <c r="AA21" s="41">
        <f t="shared" si="6"/>
        <v>100</v>
      </c>
      <c r="AB21" s="41">
        <f t="shared" si="7"/>
        <v>0</v>
      </c>
      <c r="AC21" s="40">
        <f t="shared" si="8"/>
        <v>0</v>
      </c>
    </row>
    <row r="22" spans="1:29" x14ac:dyDescent="0.25">
      <c r="A22" s="6" t="s">
        <v>8</v>
      </c>
      <c r="B22" s="31">
        <v>28894</v>
      </c>
      <c r="C22" s="32">
        <v>4350</v>
      </c>
      <c r="D22" s="33">
        <v>47519</v>
      </c>
      <c r="E22" s="33">
        <v>111222</v>
      </c>
      <c r="F22" s="33">
        <v>138324</v>
      </c>
      <c r="G22" s="33">
        <v>47865</v>
      </c>
      <c r="H22" s="33">
        <v>1428</v>
      </c>
      <c r="I22" s="33" t="s">
        <v>56</v>
      </c>
      <c r="J22" s="34" t="s">
        <v>56</v>
      </c>
      <c r="K22" s="31">
        <v>350708</v>
      </c>
      <c r="L22" s="32">
        <v>379602</v>
      </c>
      <c r="M22" s="34"/>
      <c r="N22" s="32">
        <v>44409</v>
      </c>
      <c r="O22" s="33">
        <v>151195</v>
      </c>
      <c r="P22" s="34">
        <v>183998</v>
      </c>
      <c r="Q22" s="32">
        <v>61519</v>
      </c>
      <c r="R22" s="33">
        <v>134403</v>
      </c>
      <c r="S22" s="34">
        <v>182685</v>
      </c>
      <c r="U22" s="41">
        <f t="shared" si="0"/>
        <v>350708</v>
      </c>
      <c r="V22" s="41">
        <f t="shared" si="1"/>
        <v>0</v>
      </c>
      <c r="W22" s="41">
        <f t="shared" si="2"/>
        <v>379602</v>
      </c>
      <c r="X22" s="41">
        <f t="shared" si="3"/>
        <v>0</v>
      </c>
      <c r="Y22" s="41">
        <f t="shared" si="4"/>
        <v>379602</v>
      </c>
      <c r="Z22" s="41">
        <f t="shared" si="5"/>
        <v>0</v>
      </c>
      <c r="AA22" s="41">
        <f t="shared" si="6"/>
        <v>378607</v>
      </c>
      <c r="AB22" s="41">
        <f t="shared" si="7"/>
        <v>-995</v>
      </c>
      <c r="AC22" s="40">
        <f t="shared" si="8"/>
        <v>-2.6211663795238172E-3</v>
      </c>
    </row>
    <row r="23" spans="1:29" x14ac:dyDescent="0.25">
      <c r="A23" s="5" t="s">
        <v>26</v>
      </c>
      <c r="B23" s="23">
        <v>7.6</v>
      </c>
      <c r="C23" s="24">
        <v>1.1000000000000001</v>
      </c>
      <c r="D23" s="25">
        <v>12.5</v>
      </c>
      <c r="E23" s="25">
        <v>29.3</v>
      </c>
      <c r="F23" s="25">
        <v>36.5</v>
      </c>
      <c r="G23" s="25">
        <v>12.6</v>
      </c>
      <c r="H23" s="25">
        <v>0.4</v>
      </c>
      <c r="I23" s="25" t="s">
        <v>56</v>
      </c>
      <c r="J23" s="26" t="s">
        <v>56</v>
      </c>
      <c r="K23" s="23">
        <v>92.4</v>
      </c>
      <c r="L23" s="24">
        <v>100</v>
      </c>
      <c r="M23" s="26">
        <v>17.399999999999999</v>
      </c>
      <c r="N23" s="24">
        <v>11.7</v>
      </c>
      <c r="O23" s="25">
        <v>39.799999999999997</v>
      </c>
      <c r="P23" s="26">
        <v>48.5</v>
      </c>
      <c r="Q23" s="24">
        <v>16.2</v>
      </c>
      <c r="R23" s="25">
        <v>35.6</v>
      </c>
      <c r="S23" s="26">
        <v>48.2</v>
      </c>
      <c r="U23" s="41">
        <f t="shared" si="0"/>
        <v>92.4</v>
      </c>
      <c r="V23" s="41">
        <f t="shared" si="1"/>
        <v>0</v>
      </c>
      <c r="W23" s="41">
        <f t="shared" si="2"/>
        <v>100</v>
      </c>
      <c r="X23" s="41">
        <f t="shared" si="3"/>
        <v>0</v>
      </c>
      <c r="Y23" s="41">
        <f t="shared" si="4"/>
        <v>100</v>
      </c>
      <c r="Z23" s="41">
        <f t="shared" si="5"/>
        <v>0</v>
      </c>
      <c r="AA23" s="41">
        <f t="shared" si="6"/>
        <v>100</v>
      </c>
      <c r="AB23" s="41">
        <f t="shared" si="7"/>
        <v>0</v>
      </c>
      <c r="AC23" s="40">
        <f>AB23/Y23</f>
        <v>0</v>
      </c>
    </row>
    <row r="24" spans="1:29" x14ac:dyDescent="0.25">
      <c r="A24" s="6" t="s">
        <v>9</v>
      </c>
      <c r="B24" s="27" t="s">
        <v>56</v>
      </c>
      <c r="C24" s="28" t="s">
        <v>56</v>
      </c>
      <c r="D24" s="29">
        <v>39074</v>
      </c>
      <c r="E24" s="29">
        <v>15397</v>
      </c>
      <c r="F24" s="29">
        <v>3343</v>
      </c>
      <c r="G24" s="29">
        <v>8954</v>
      </c>
      <c r="H24" s="29" t="s">
        <v>56</v>
      </c>
      <c r="I24" s="29" t="s">
        <v>56</v>
      </c>
      <c r="J24" s="30" t="s">
        <v>56</v>
      </c>
      <c r="K24" s="27">
        <v>66768</v>
      </c>
      <c r="L24" s="28">
        <v>66768</v>
      </c>
      <c r="M24" s="30"/>
      <c r="N24" s="28">
        <v>39118</v>
      </c>
      <c r="O24" s="29">
        <v>17268</v>
      </c>
      <c r="P24" s="30">
        <v>10382</v>
      </c>
      <c r="Q24" s="28">
        <v>15146</v>
      </c>
      <c r="R24" s="29">
        <v>47732</v>
      </c>
      <c r="S24" s="30">
        <v>3890</v>
      </c>
      <c r="U24" s="41">
        <f t="shared" si="0"/>
        <v>66768</v>
      </c>
      <c r="V24" s="41">
        <f t="shared" si="1"/>
        <v>0</v>
      </c>
      <c r="W24" s="41">
        <f t="shared" si="2"/>
        <v>66768</v>
      </c>
      <c r="X24" s="41">
        <f t="shared" si="3"/>
        <v>0</v>
      </c>
      <c r="Y24" s="41">
        <f t="shared" si="4"/>
        <v>66768</v>
      </c>
      <c r="Z24" s="41">
        <f t="shared" si="5"/>
        <v>0</v>
      </c>
      <c r="AA24" s="41">
        <f t="shared" si="6"/>
        <v>66768</v>
      </c>
      <c r="AB24" s="41">
        <f t="shared" si="7"/>
        <v>0</v>
      </c>
      <c r="AC24" s="40">
        <f t="shared" si="8"/>
        <v>0</v>
      </c>
    </row>
    <row r="25" spans="1:29" x14ac:dyDescent="0.25">
      <c r="A25" s="5" t="s">
        <v>27</v>
      </c>
      <c r="B25" s="23" t="s">
        <v>56</v>
      </c>
      <c r="C25" s="24" t="s">
        <v>56</v>
      </c>
      <c r="D25" s="25">
        <v>58.5</v>
      </c>
      <c r="E25" s="25">
        <v>23.1</v>
      </c>
      <c r="F25" s="25">
        <v>5</v>
      </c>
      <c r="G25" s="25">
        <v>13.4</v>
      </c>
      <c r="H25" s="25" t="s">
        <v>56</v>
      </c>
      <c r="I25" s="25" t="s">
        <v>56</v>
      </c>
      <c r="J25" s="26" t="s">
        <v>56</v>
      </c>
      <c r="K25" s="23">
        <v>100</v>
      </c>
      <c r="L25" s="24">
        <v>100</v>
      </c>
      <c r="M25" s="26">
        <v>3.1</v>
      </c>
      <c r="N25" s="24">
        <v>58.7</v>
      </c>
      <c r="O25" s="25">
        <v>25.8</v>
      </c>
      <c r="P25" s="26">
        <v>15.5</v>
      </c>
      <c r="Q25" s="24">
        <v>22.7</v>
      </c>
      <c r="R25" s="25">
        <v>71.400000000000006</v>
      </c>
      <c r="S25" s="26">
        <v>5.9</v>
      </c>
      <c r="U25" s="41">
        <f t="shared" si="0"/>
        <v>100</v>
      </c>
      <c r="V25" s="41">
        <f t="shared" si="1"/>
        <v>0</v>
      </c>
      <c r="W25" s="41">
        <f t="shared" si="2"/>
        <v>100</v>
      </c>
      <c r="X25" s="41">
        <f t="shared" si="3"/>
        <v>0</v>
      </c>
      <c r="Y25" s="41">
        <f t="shared" si="4"/>
        <v>100</v>
      </c>
      <c r="Z25" s="41">
        <f t="shared" si="5"/>
        <v>0</v>
      </c>
      <c r="AA25" s="41">
        <f t="shared" si="6"/>
        <v>100.00000000000001</v>
      </c>
      <c r="AB25" s="41">
        <f t="shared" si="7"/>
        <v>0</v>
      </c>
      <c r="AC25" s="40">
        <f t="shared" si="8"/>
        <v>0</v>
      </c>
    </row>
    <row r="26" spans="1:29" x14ac:dyDescent="0.25">
      <c r="A26" s="6" t="s">
        <v>28</v>
      </c>
      <c r="B26" s="27">
        <v>3496</v>
      </c>
      <c r="C26" s="28">
        <v>7873</v>
      </c>
      <c r="D26" s="29">
        <v>35538</v>
      </c>
      <c r="E26" s="29">
        <v>78282</v>
      </c>
      <c r="F26" s="29">
        <v>27727</v>
      </c>
      <c r="G26" s="29">
        <v>29248</v>
      </c>
      <c r="H26" s="29">
        <v>12100</v>
      </c>
      <c r="I26" s="29" t="s">
        <v>56</v>
      </c>
      <c r="J26" s="30">
        <v>688</v>
      </c>
      <c r="K26" s="27">
        <v>191456</v>
      </c>
      <c r="L26" s="28">
        <v>194952</v>
      </c>
      <c r="M26" s="30"/>
      <c r="N26" s="28">
        <v>72541</v>
      </c>
      <c r="O26" s="29">
        <v>65251</v>
      </c>
      <c r="P26" s="30">
        <v>57160</v>
      </c>
      <c r="Q26" s="28">
        <v>31392</v>
      </c>
      <c r="R26" s="29">
        <v>105064</v>
      </c>
      <c r="S26" s="30">
        <v>57298</v>
      </c>
      <c r="U26" s="41">
        <f t="shared" si="0"/>
        <v>191456</v>
      </c>
      <c r="V26" s="41">
        <f t="shared" si="1"/>
        <v>0</v>
      </c>
      <c r="W26" s="41">
        <f t="shared" si="2"/>
        <v>194952</v>
      </c>
      <c r="X26" s="41">
        <f t="shared" si="3"/>
        <v>0</v>
      </c>
      <c r="Y26" s="41">
        <f t="shared" si="4"/>
        <v>194952</v>
      </c>
      <c r="Z26" s="41">
        <f t="shared" si="5"/>
        <v>0</v>
      </c>
      <c r="AA26" s="41">
        <f t="shared" si="6"/>
        <v>193754</v>
      </c>
      <c r="AB26" s="41">
        <f t="shared" si="7"/>
        <v>-1198</v>
      </c>
      <c r="AC26" s="40">
        <f t="shared" si="8"/>
        <v>-6.145102384176618E-3</v>
      </c>
    </row>
    <row r="27" spans="1:29" x14ac:dyDescent="0.25">
      <c r="A27" s="5" t="s">
        <v>29</v>
      </c>
      <c r="B27" s="23">
        <v>1.8</v>
      </c>
      <c r="C27" s="24">
        <v>4</v>
      </c>
      <c r="D27" s="25">
        <v>18.2</v>
      </c>
      <c r="E27" s="25">
        <v>40.200000000000003</v>
      </c>
      <c r="F27" s="25">
        <v>14.2</v>
      </c>
      <c r="G27" s="25">
        <v>15</v>
      </c>
      <c r="H27" s="25">
        <v>6.2</v>
      </c>
      <c r="I27" s="25" t="s">
        <v>56</v>
      </c>
      <c r="J27" s="26">
        <v>0.4</v>
      </c>
      <c r="K27" s="23">
        <v>98.2</v>
      </c>
      <c r="L27" s="24">
        <v>100</v>
      </c>
      <c r="M27" s="26">
        <v>8.9</v>
      </c>
      <c r="N27" s="24">
        <v>37.200000000000003</v>
      </c>
      <c r="O27" s="25">
        <v>33.5</v>
      </c>
      <c r="P27" s="26">
        <v>29.3</v>
      </c>
      <c r="Q27" s="24">
        <v>16.100000000000001</v>
      </c>
      <c r="R27" s="25">
        <v>54.4</v>
      </c>
      <c r="S27" s="26">
        <v>29.5</v>
      </c>
      <c r="U27" s="41">
        <f t="shared" si="0"/>
        <v>98.200000000000017</v>
      </c>
      <c r="V27" s="41">
        <f t="shared" si="1"/>
        <v>0</v>
      </c>
      <c r="W27" s="41">
        <f t="shared" si="2"/>
        <v>100</v>
      </c>
      <c r="X27" s="41">
        <f t="shared" si="3"/>
        <v>0</v>
      </c>
      <c r="Y27" s="41">
        <f t="shared" si="4"/>
        <v>100</v>
      </c>
      <c r="Z27" s="41">
        <f t="shared" si="5"/>
        <v>0</v>
      </c>
      <c r="AA27" s="41">
        <f t="shared" si="6"/>
        <v>100</v>
      </c>
      <c r="AB27" s="41">
        <f t="shared" si="7"/>
        <v>0</v>
      </c>
      <c r="AC27" s="40">
        <f t="shared" si="8"/>
        <v>0</v>
      </c>
    </row>
    <row r="28" spans="1:29" x14ac:dyDescent="0.25">
      <c r="A28" s="6" t="s">
        <v>30</v>
      </c>
      <c r="B28" s="31" t="s">
        <v>56</v>
      </c>
      <c r="C28" s="32">
        <v>214</v>
      </c>
      <c r="D28" s="33">
        <v>8312</v>
      </c>
      <c r="E28" s="33">
        <v>21234</v>
      </c>
      <c r="F28" s="33">
        <v>17676</v>
      </c>
      <c r="G28" s="33">
        <v>206</v>
      </c>
      <c r="H28" s="33" t="s">
        <v>56</v>
      </c>
      <c r="I28" s="33" t="s">
        <v>56</v>
      </c>
      <c r="J28" s="34" t="s">
        <v>56</v>
      </c>
      <c r="K28" s="31">
        <v>47642</v>
      </c>
      <c r="L28" s="32">
        <v>47642</v>
      </c>
      <c r="M28" s="34"/>
      <c r="N28" s="32">
        <v>15143</v>
      </c>
      <c r="O28" s="33">
        <v>28036</v>
      </c>
      <c r="P28" s="34">
        <v>4463</v>
      </c>
      <c r="Q28" s="32">
        <v>6384</v>
      </c>
      <c r="R28" s="33">
        <v>28276</v>
      </c>
      <c r="S28" s="34">
        <v>12982</v>
      </c>
      <c r="U28" s="41">
        <f t="shared" si="0"/>
        <v>47642</v>
      </c>
      <c r="V28" s="41">
        <f t="shared" si="1"/>
        <v>0</v>
      </c>
      <c r="W28" s="41">
        <f t="shared" si="2"/>
        <v>47642</v>
      </c>
      <c r="X28" s="41">
        <f t="shared" si="3"/>
        <v>0</v>
      </c>
      <c r="Y28" s="41">
        <f t="shared" si="4"/>
        <v>47642</v>
      </c>
      <c r="Z28" s="41">
        <f t="shared" si="5"/>
        <v>0</v>
      </c>
      <c r="AA28" s="41">
        <f t="shared" si="6"/>
        <v>47642</v>
      </c>
      <c r="AB28" s="41">
        <f t="shared" si="7"/>
        <v>0</v>
      </c>
      <c r="AC28" s="40">
        <f t="shared" si="8"/>
        <v>0</v>
      </c>
    </row>
    <row r="29" spans="1:29" x14ac:dyDescent="0.25">
      <c r="A29" s="5" t="s">
        <v>31</v>
      </c>
      <c r="B29" s="23" t="s">
        <v>56</v>
      </c>
      <c r="C29" s="24">
        <v>0.4</v>
      </c>
      <c r="D29" s="25">
        <v>17.399999999999999</v>
      </c>
      <c r="E29" s="25">
        <v>44.7</v>
      </c>
      <c r="F29" s="25">
        <v>37.1</v>
      </c>
      <c r="G29" s="25">
        <v>0.4</v>
      </c>
      <c r="H29" s="25" t="s">
        <v>56</v>
      </c>
      <c r="I29" s="25" t="s">
        <v>56</v>
      </c>
      <c r="J29" s="26" t="s">
        <v>56</v>
      </c>
      <c r="K29" s="23">
        <v>100</v>
      </c>
      <c r="L29" s="24">
        <v>100</v>
      </c>
      <c r="M29" s="26">
        <v>2.2000000000000002</v>
      </c>
      <c r="N29" s="24">
        <v>31.8</v>
      </c>
      <c r="O29" s="25">
        <v>59</v>
      </c>
      <c r="P29" s="26">
        <v>9.1999999999999993</v>
      </c>
      <c r="Q29" s="24">
        <v>13.4</v>
      </c>
      <c r="R29" s="25">
        <v>59.3</v>
      </c>
      <c r="S29" s="26">
        <v>27.3</v>
      </c>
      <c r="U29" s="41">
        <f>SUM(C29:J29)</f>
        <v>100</v>
      </c>
      <c r="V29" s="41">
        <f>U29-K29</f>
        <v>0</v>
      </c>
      <c r="W29" s="41">
        <f>SUM(B29,K29)</f>
        <v>100</v>
      </c>
      <c r="X29" s="41">
        <f>W29-L29</f>
        <v>0</v>
      </c>
      <c r="Y29" s="41">
        <f>SUM(N29:P29)</f>
        <v>100</v>
      </c>
      <c r="Z29" s="41">
        <f>Y29-L29</f>
        <v>0</v>
      </c>
      <c r="AA29" s="41">
        <f>SUM(Q29:S29)</f>
        <v>100</v>
      </c>
      <c r="AB29" s="41">
        <f>AA29-L29</f>
        <v>0</v>
      </c>
      <c r="AC29" s="40">
        <f>AB29/Y29</f>
        <v>0</v>
      </c>
    </row>
    <row r="30" spans="1:29" x14ac:dyDescent="0.25">
      <c r="A30" s="6" t="s">
        <v>32</v>
      </c>
      <c r="B30" s="27">
        <v>14042</v>
      </c>
      <c r="C30" s="28" t="s">
        <v>56</v>
      </c>
      <c r="D30" s="29">
        <v>14557</v>
      </c>
      <c r="E30" s="29">
        <v>41584</v>
      </c>
      <c r="F30" s="29">
        <v>25046</v>
      </c>
      <c r="G30" s="29">
        <v>40748</v>
      </c>
      <c r="H30" s="29" t="s">
        <v>56</v>
      </c>
      <c r="I30" s="29">
        <v>3569</v>
      </c>
      <c r="J30" s="30" t="s">
        <v>56</v>
      </c>
      <c r="K30" s="27">
        <v>125504</v>
      </c>
      <c r="L30" s="28">
        <v>139546</v>
      </c>
      <c r="M30" s="30"/>
      <c r="N30" s="28">
        <v>9261</v>
      </c>
      <c r="O30" s="29">
        <v>52002</v>
      </c>
      <c r="P30" s="30">
        <v>78283</v>
      </c>
      <c r="Q30" s="28">
        <v>14153</v>
      </c>
      <c r="R30" s="29">
        <v>76856</v>
      </c>
      <c r="S30" s="30">
        <v>48537</v>
      </c>
      <c r="U30" s="41">
        <f t="shared" ref="U30:U40" si="9">SUM(C30:J30)</f>
        <v>125504</v>
      </c>
      <c r="V30" s="41">
        <f t="shared" ref="V30:V40" si="10">U30-K30</f>
        <v>0</v>
      </c>
      <c r="W30" s="41">
        <f t="shared" ref="W30:W40" si="11">SUM(B30,K30)</f>
        <v>139546</v>
      </c>
      <c r="X30" s="41">
        <f t="shared" ref="X30:X40" si="12">W30-L30</f>
        <v>0</v>
      </c>
      <c r="Y30" s="41">
        <f t="shared" ref="Y30:Y40" si="13">SUM(N30:P30)</f>
        <v>139546</v>
      </c>
      <c r="Z30" s="41">
        <f t="shared" ref="Z30:Z40" si="14">Y30-L30</f>
        <v>0</v>
      </c>
      <c r="AA30" s="41">
        <f t="shared" ref="AA30:AA40" si="15">SUM(Q30:S30)</f>
        <v>139546</v>
      </c>
      <c r="AB30" s="41">
        <f t="shared" ref="AB30:AB40" si="16">AA30-L30</f>
        <v>0</v>
      </c>
      <c r="AC30" s="40">
        <f t="shared" ref="AC30:AC40" si="17">AB30/Y30</f>
        <v>0</v>
      </c>
    </row>
    <row r="31" spans="1:29" x14ac:dyDescent="0.25">
      <c r="A31" s="5" t="s">
        <v>33</v>
      </c>
      <c r="B31" s="23">
        <v>10.1</v>
      </c>
      <c r="C31" s="24" t="s">
        <v>56</v>
      </c>
      <c r="D31" s="25">
        <v>10.4</v>
      </c>
      <c r="E31" s="25">
        <v>29.8</v>
      </c>
      <c r="F31" s="25">
        <v>17.899999999999999</v>
      </c>
      <c r="G31" s="25">
        <v>29.2</v>
      </c>
      <c r="H31" s="25" t="s">
        <v>56</v>
      </c>
      <c r="I31" s="25">
        <v>2.6</v>
      </c>
      <c r="J31" s="26" t="s">
        <v>56</v>
      </c>
      <c r="K31" s="23">
        <v>89.9</v>
      </c>
      <c r="L31" s="24">
        <v>100</v>
      </c>
      <c r="M31" s="26">
        <v>6.4</v>
      </c>
      <c r="N31" s="24">
        <v>6.7</v>
      </c>
      <c r="O31" s="25">
        <v>37.200000000000003</v>
      </c>
      <c r="P31" s="26">
        <v>56.1</v>
      </c>
      <c r="Q31" s="24">
        <v>10.1</v>
      </c>
      <c r="R31" s="25">
        <v>55.2</v>
      </c>
      <c r="S31" s="26">
        <v>34.700000000000003</v>
      </c>
      <c r="U31" s="41">
        <f t="shared" si="9"/>
        <v>89.899999999999991</v>
      </c>
      <c r="V31" s="41">
        <f t="shared" si="10"/>
        <v>0</v>
      </c>
      <c r="W31" s="41">
        <f t="shared" si="11"/>
        <v>100</v>
      </c>
      <c r="X31" s="41">
        <f t="shared" si="12"/>
        <v>0</v>
      </c>
      <c r="Y31" s="41">
        <f t="shared" si="13"/>
        <v>100</v>
      </c>
      <c r="Z31" s="41">
        <f t="shared" si="14"/>
        <v>0</v>
      </c>
      <c r="AA31" s="41">
        <f t="shared" si="15"/>
        <v>100</v>
      </c>
      <c r="AB31" s="41">
        <f t="shared" si="16"/>
        <v>0</v>
      </c>
      <c r="AC31" s="40">
        <f t="shared" si="17"/>
        <v>0</v>
      </c>
    </row>
    <row r="32" spans="1:29" x14ac:dyDescent="0.25">
      <c r="A32" s="6" t="s">
        <v>10</v>
      </c>
      <c r="B32" s="27" t="s">
        <v>56</v>
      </c>
      <c r="C32" s="28" t="s">
        <v>56</v>
      </c>
      <c r="D32" s="29" t="s">
        <v>56</v>
      </c>
      <c r="E32" s="29">
        <v>9301</v>
      </c>
      <c r="F32" s="29">
        <v>1650</v>
      </c>
      <c r="G32" s="29">
        <v>15952</v>
      </c>
      <c r="H32" s="29">
        <v>623</v>
      </c>
      <c r="I32" s="29" t="s">
        <v>56</v>
      </c>
      <c r="J32" s="30" t="s">
        <v>56</v>
      </c>
      <c r="K32" s="27">
        <v>27526</v>
      </c>
      <c r="L32" s="28">
        <v>27526</v>
      </c>
      <c r="M32" s="30"/>
      <c r="N32" s="28">
        <v>1384</v>
      </c>
      <c r="O32" s="29">
        <v>13036</v>
      </c>
      <c r="P32" s="30">
        <v>13106</v>
      </c>
      <c r="Q32" s="28" t="s">
        <v>56</v>
      </c>
      <c r="R32" s="29">
        <v>16698</v>
      </c>
      <c r="S32" s="30">
        <v>9443</v>
      </c>
      <c r="U32" s="41">
        <f t="shared" si="9"/>
        <v>27526</v>
      </c>
      <c r="V32" s="41">
        <f t="shared" si="10"/>
        <v>0</v>
      </c>
      <c r="W32" s="41">
        <f t="shared" si="11"/>
        <v>27526</v>
      </c>
      <c r="X32" s="41">
        <f t="shared" si="12"/>
        <v>0</v>
      </c>
      <c r="Y32" s="41">
        <f t="shared" si="13"/>
        <v>27526</v>
      </c>
      <c r="Z32" s="41">
        <f t="shared" si="14"/>
        <v>0</v>
      </c>
      <c r="AA32" s="41">
        <f t="shared" si="15"/>
        <v>26141</v>
      </c>
      <c r="AB32" s="41">
        <f t="shared" si="16"/>
        <v>-1385</v>
      </c>
      <c r="AC32" s="40">
        <f t="shared" si="17"/>
        <v>-5.031606481145099E-2</v>
      </c>
    </row>
    <row r="33" spans="1:29" x14ac:dyDescent="0.25">
      <c r="A33" s="5" t="s">
        <v>34</v>
      </c>
      <c r="B33" s="23" t="s">
        <v>56</v>
      </c>
      <c r="C33" s="24" t="s">
        <v>56</v>
      </c>
      <c r="D33" s="25" t="s">
        <v>56</v>
      </c>
      <c r="E33" s="25">
        <v>33.799999999999997</v>
      </c>
      <c r="F33" s="25">
        <v>6</v>
      </c>
      <c r="G33" s="25">
        <v>57.9</v>
      </c>
      <c r="H33" s="25">
        <v>2.2999999999999998</v>
      </c>
      <c r="I33" s="25" t="s">
        <v>56</v>
      </c>
      <c r="J33" s="26" t="s">
        <v>56</v>
      </c>
      <c r="K33" s="23">
        <v>100</v>
      </c>
      <c r="L33" s="24">
        <v>100</v>
      </c>
      <c r="M33" s="26">
        <v>1.3</v>
      </c>
      <c r="N33" s="24">
        <v>5</v>
      </c>
      <c r="O33" s="25">
        <v>47.3</v>
      </c>
      <c r="P33" s="26">
        <v>47.7</v>
      </c>
      <c r="Q33" s="24" t="s">
        <v>56</v>
      </c>
      <c r="R33" s="25">
        <v>65.7</v>
      </c>
      <c r="S33" s="26">
        <v>34.299999999999997</v>
      </c>
      <c r="U33" s="41">
        <f t="shared" si="9"/>
        <v>99.999999999999986</v>
      </c>
      <c r="V33" s="41">
        <f t="shared" si="10"/>
        <v>0</v>
      </c>
      <c r="W33" s="41">
        <f t="shared" si="11"/>
        <v>100</v>
      </c>
      <c r="X33" s="41">
        <f t="shared" si="12"/>
        <v>0</v>
      </c>
      <c r="Y33" s="41">
        <f t="shared" si="13"/>
        <v>100</v>
      </c>
      <c r="Z33" s="41">
        <f t="shared" si="14"/>
        <v>0</v>
      </c>
      <c r="AA33" s="41">
        <f t="shared" si="15"/>
        <v>100</v>
      </c>
      <c r="AB33" s="41">
        <f t="shared" si="16"/>
        <v>0</v>
      </c>
      <c r="AC33" s="40">
        <f t="shared" si="17"/>
        <v>0</v>
      </c>
    </row>
    <row r="34" spans="1:29" x14ac:dyDescent="0.25">
      <c r="A34" s="6" t="s">
        <v>11</v>
      </c>
      <c r="B34" s="27" t="s">
        <v>56</v>
      </c>
      <c r="C34" s="28" t="s">
        <v>56</v>
      </c>
      <c r="D34" s="29">
        <v>2755</v>
      </c>
      <c r="E34" s="29">
        <v>49292</v>
      </c>
      <c r="F34" s="29">
        <v>510</v>
      </c>
      <c r="G34" s="29">
        <v>2513</v>
      </c>
      <c r="H34" s="29" t="s">
        <v>56</v>
      </c>
      <c r="I34" s="29">
        <v>2054</v>
      </c>
      <c r="J34" s="30" t="s">
        <v>56</v>
      </c>
      <c r="K34" s="27">
        <v>57124</v>
      </c>
      <c r="L34" s="28">
        <v>57124</v>
      </c>
      <c r="M34" s="30"/>
      <c r="N34" s="28">
        <v>2054</v>
      </c>
      <c r="O34" s="29">
        <v>32139</v>
      </c>
      <c r="P34" s="30">
        <v>22931</v>
      </c>
      <c r="Q34" s="28">
        <v>2163</v>
      </c>
      <c r="R34" s="29">
        <v>51938</v>
      </c>
      <c r="S34" s="30">
        <v>3023</v>
      </c>
      <c r="U34" s="41">
        <f t="shared" si="9"/>
        <v>57124</v>
      </c>
      <c r="V34" s="41">
        <f t="shared" si="10"/>
        <v>0</v>
      </c>
      <c r="W34" s="41">
        <f t="shared" si="11"/>
        <v>57124</v>
      </c>
      <c r="X34" s="41">
        <f t="shared" si="12"/>
        <v>0</v>
      </c>
      <c r="Y34" s="41">
        <f t="shared" si="13"/>
        <v>57124</v>
      </c>
      <c r="Z34" s="41">
        <f t="shared" si="14"/>
        <v>0</v>
      </c>
      <c r="AA34" s="41">
        <f t="shared" si="15"/>
        <v>57124</v>
      </c>
      <c r="AB34" s="41">
        <f t="shared" si="16"/>
        <v>0</v>
      </c>
      <c r="AC34" s="40">
        <f t="shared" si="17"/>
        <v>0</v>
      </c>
    </row>
    <row r="35" spans="1:29" x14ac:dyDescent="0.25">
      <c r="A35" s="5" t="s">
        <v>35</v>
      </c>
      <c r="B35" s="23" t="s">
        <v>56</v>
      </c>
      <c r="C35" s="24" t="s">
        <v>56</v>
      </c>
      <c r="D35" s="25">
        <v>4.8</v>
      </c>
      <c r="E35" s="25">
        <v>86.3</v>
      </c>
      <c r="F35" s="25">
        <v>0.9</v>
      </c>
      <c r="G35" s="25">
        <v>4.4000000000000004</v>
      </c>
      <c r="H35" s="25" t="s">
        <v>56</v>
      </c>
      <c r="I35" s="25">
        <v>3.6</v>
      </c>
      <c r="J35" s="26" t="s">
        <v>56</v>
      </c>
      <c r="K35" s="23">
        <v>100</v>
      </c>
      <c r="L35" s="24">
        <v>100</v>
      </c>
      <c r="M35" s="26">
        <v>2.6</v>
      </c>
      <c r="N35" s="24">
        <v>3.6</v>
      </c>
      <c r="O35" s="25">
        <v>56.3</v>
      </c>
      <c r="P35" s="26">
        <v>40.1</v>
      </c>
      <c r="Q35" s="24">
        <v>3.8</v>
      </c>
      <c r="R35" s="25">
        <v>90.9</v>
      </c>
      <c r="S35" s="26">
        <v>5.3</v>
      </c>
      <c r="U35" s="41">
        <f t="shared" si="9"/>
        <v>100</v>
      </c>
      <c r="V35" s="41">
        <f t="shared" si="10"/>
        <v>0</v>
      </c>
      <c r="W35" s="41">
        <f t="shared" si="11"/>
        <v>100</v>
      </c>
      <c r="X35" s="41">
        <f t="shared" si="12"/>
        <v>0</v>
      </c>
      <c r="Y35" s="41">
        <f t="shared" si="13"/>
        <v>100</v>
      </c>
      <c r="Z35" s="41">
        <f t="shared" si="14"/>
        <v>0</v>
      </c>
      <c r="AA35" s="41">
        <f t="shared" si="15"/>
        <v>100</v>
      </c>
      <c r="AB35" s="41">
        <f t="shared" si="16"/>
        <v>0</v>
      </c>
      <c r="AC35" s="40">
        <f t="shared" si="17"/>
        <v>0</v>
      </c>
    </row>
    <row r="36" spans="1:29" x14ac:dyDescent="0.25">
      <c r="A36" s="6" t="s">
        <v>0</v>
      </c>
      <c r="B36" s="27">
        <v>80279</v>
      </c>
      <c r="C36" s="28">
        <v>24903</v>
      </c>
      <c r="D36" s="29">
        <v>467314</v>
      </c>
      <c r="E36" s="29">
        <v>668673</v>
      </c>
      <c r="F36" s="29">
        <v>542819</v>
      </c>
      <c r="G36" s="29">
        <v>289488</v>
      </c>
      <c r="H36" s="29">
        <v>58633</v>
      </c>
      <c r="I36" s="29">
        <v>11128</v>
      </c>
      <c r="J36" s="30">
        <v>44028</v>
      </c>
      <c r="K36" s="27">
        <v>2106986</v>
      </c>
      <c r="L36" s="28">
        <v>2187265</v>
      </c>
      <c r="M36" s="30"/>
      <c r="N36" s="28">
        <v>562819</v>
      </c>
      <c r="O36" s="29">
        <v>865635</v>
      </c>
      <c r="P36" s="30">
        <v>758811</v>
      </c>
      <c r="Q36" s="28">
        <v>373981</v>
      </c>
      <c r="R36" s="29">
        <v>945038</v>
      </c>
      <c r="S36" s="30">
        <v>855466</v>
      </c>
      <c r="U36" s="41">
        <f t="shared" si="9"/>
        <v>2106986</v>
      </c>
      <c r="V36" s="41">
        <f t="shared" si="10"/>
        <v>0</v>
      </c>
      <c r="W36" s="41">
        <f t="shared" si="11"/>
        <v>2187265</v>
      </c>
      <c r="X36" s="41">
        <f t="shared" si="12"/>
        <v>0</v>
      </c>
      <c r="Y36" s="41">
        <f t="shared" si="13"/>
        <v>2187265</v>
      </c>
      <c r="Z36" s="41">
        <f t="shared" si="14"/>
        <v>0</v>
      </c>
      <c r="AA36" s="41">
        <f t="shared" si="15"/>
        <v>2174485</v>
      </c>
      <c r="AB36" s="41">
        <f t="shared" si="16"/>
        <v>-12780</v>
      </c>
      <c r="AC36" s="40">
        <f t="shared" si="17"/>
        <v>-5.8429134101263451E-3</v>
      </c>
    </row>
    <row r="37" spans="1:29" ht="15.75" thickBot="1" x14ac:dyDescent="0.3">
      <c r="A37" s="7" t="s">
        <v>36</v>
      </c>
      <c r="B37" s="35">
        <v>3.7</v>
      </c>
      <c r="C37" s="36">
        <v>1.1000000000000001</v>
      </c>
      <c r="D37" s="37">
        <v>21.4</v>
      </c>
      <c r="E37" s="37">
        <v>30.6</v>
      </c>
      <c r="F37" s="37">
        <v>24.8</v>
      </c>
      <c r="G37" s="37">
        <v>13.2</v>
      </c>
      <c r="H37" s="37">
        <v>2.7</v>
      </c>
      <c r="I37" s="37">
        <v>0.5</v>
      </c>
      <c r="J37" s="38">
        <v>2</v>
      </c>
      <c r="K37" s="35">
        <v>96.3</v>
      </c>
      <c r="L37" s="36">
        <v>100</v>
      </c>
      <c r="M37" s="38">
        <v>100</v>
      </c>
      <c r="N37" s="36">
        <v>25.7</v>
      </c>
      <c r="O37" s="37">
        <v>39.700000000000003</v>
      </c>
      <c r="P37" s="38">
        <v>34.6</v>
      </c>
      <c r="Q37" s="36">
        <v>16.899999999999999</v>
      </c>
      <c r="R37" s="37">
        <v>44</v>
      </c>
      <c r="S37" s="38">
        <v>39.1</v>
      </c>
      <c r="U37" s="41">
        <f t="shared" si="9"/>
        <v>96.300000000000011</v>
      </c>
      <c r="V37" s="41">
        <f t="shared" si="10"/>
        <v>0</v>
      </c>
      <c r="W37" s="41">
        <f t="shared" si="11"/>
        <v>100</v>
      </c>
      <c r="X37" s="41">
        <f t="shared" si="12"/>
        <v>0</v>
      </c>
      <c r="Y37" s="41">
        <f t="shared" si="13"/>
        <v>100</v>
      </c>
      <c r="Z37" s="41">
        <f t="shared" si="14"/>
        <v>0</v>
      </c>
      <c r="AA37" s="41">
        <f t="shared" si="15"/>
        <v>100</v>
      </c>
      <c r="AB37" s="41">
        <f t="shared" si="16"/>
        <v>0</v>
      </c>
      <c r="AC37" s="40">
        <f t="shared" si="17"/>
        <v>0</v>
      </c>
    </row>
    <row r="38" spans="1:29" x14ac:dyDescent="0.25">
      <c r="U38" s="41">
        <f t="shared" si="9"/>
        <v>0</v>
      </c>
      <c r="V38" s="41">
        <f t="shared" si="10"/>
        <v>0</v>
      </c>
      <c r="W38" s="41">
        <f t="shared" si="11"/>
        <v>0</v>
      </c>
      <c r="X38" s="41">
        <f t="shared" si="12"/>
        <v>0</v>
      </c>
      <c r="Y38" s="41">
        <f t="shared" si="13"/>
        <v>0</v>
      </c>
      <c r="Z38" s="41">
        <f t="shared" si="14"/>
        <v>0</v>
      </c>
      <c r="AA38" s="41">
        <f t="shared" si="15"/>
        <v>0</v>
      </c>
      <c r="AB38" s="41">
        <f t="shared" si="16"/>
        <v>0</v>
      </c>
      <c r="AC38" s="40" t="e">
        <f t="shared" si="17"/>
        <v>#DIV/0!</v>
      </c>
    </row>
    <row r="39" spans="1:29" x14ac:dyDescent="0.25">
      <c r="A39" t="s">
        <v>37</v>
      </c>
      <c r="B39" s="39">
        <f>SUM(B4,B6,B8,B10,B12,B14,B16,B18,B20,B22,B24,B26,B28,B30,B32,B34)</f>
        <v>80279</v>
      </c>
      <c r="C39" s="39">
        <f t="shared" ref="C39:L39" si="18">SUM(C4,C6,C8,C10,C12,C14,C16,C18,C20,C22,C24,C26,C28,C30,C32,C34)</f>
        <v>24903</v>
      </c>
      <c r="D39" s="39">
        <f t="shared" si="18"/>
        <v>467314</v>
      </c>
      <c r="E39" s="39">
        <f t="shared" si="18"/>
        <v>668673</v>
      </c>
      <c r="F39" s="39">
        <f t="shared" si="18"/>
        <v>542819</v>
      </c>
      <c r="G39" s="39">
        <f t="shared" si="18"/>
        <v>289488</v>
      </c>
      <c r="H39" s="39">
        <f t="shared" si="18"/>
        <v>58633</v>
      </c>
      <c r="I39" s="39">
        <f t="shared" si="18"/>
        <v>11128</v>
      </c>
      <c r="J39" s="39">
        <f t="shared" si="18"/>
        <v>44028</v>
      </c>
      <c r="K39" s="39">
        <f t="shared" si="18"/>
        <v>2106986</v>
      </c>
      <c r="L39" s="39">
        <f t="shared" si="18"/>
        <v>2187265</v>
      </c>
      <c r="M39" s="39">
        <f>SUM(M4,M6,M8,M10,M12,M14,M16,M18,M20,M22,M24,M26,M28,M30,M32,M34)</f>
        <v>0</v>
      </c>
      <c r="N39" s="39">
        <f t="shared" ref="N39:S39" si="19">SUM(N4,N6,N8,N10,N12,N14,N16,N18,N20,N22,N24,N26,N28,N30,N32,N34)</f>
        <v>562819</v>
      </c>
      <c r="O39" s="39">
        <f t="shared" si="19"/>
        <v>865635</v>
      </c>
      <c r="P39" s="39">
        <f t="shared" si="19"/>
        <v>758811</v>
      </c>
      <c r="Q39" s="39">
        <f t="shared" si="19"/>
        <v>373981</v>
      </c>
      <c r="R39" s="39">
        <f t="shared" si="19"/>
        <v>945038</v>
      </c>
      <c r="S39" s="39">
        <f t="shared" si="19"/>
        <v>855466</v>
      </c>
      <c r="U39" s="41">
        <f t="shared" si="9"/>
        <v>2106986</v>
      </c>
      <c r="V39" s="41">
        <f t="shared" si="10"/>
        <v>0</v>
      </c>
      <c r="W39" s="41">
        <f t="shared" si="11"/>
        <v>2187265</v>
      </c>
      <c r="X39" s="41">
        <f t="shared" si="12"/>
        <v>0</v>
      </c>
      <c r="Y39" s="41">
        <f t="shared" si="13"/>
        <v>2187265</v>
      </c>
      <c r="Z39" s="41">
        <f t="shared" si="14"/>
        <v>0</v>
      </c>
      <c r="AA39" s="41">
        <f t="shared" si="15"/>
        <v>2174485</v>
      </c>
      <c r="AB39" s="41">
        <f t="shared" si="16"/>
        <v>-12780</v>
      </c>
      <c r="AC39" s="40">
        <f t="shared" si="17"/>
        <v>-5.8429134101263451E-3</v>
      </c>
    </row>
    <row r="40" spans="1:29" x14ac:dyDescent="0.25">
      <c r="B40" s="39">
        <f>B39-B36</f>
        <v>0</v>
      </c>
      <c r="C40" s="39">
        <f t="shared" ref="C40:L40" si="20">C39-C36</f>
        <v>0</v>
      </c>
      <c r="D40" s="39">
        <f t="shared" si="20"/>
        <v>0</v>
      </c>
      <c r="E40" s="39">
        <f t="shared" si="20"/>
        <v>0</v>
      </c>
      <c r="F40" s="39">
        <f t="shared" si="20"/>
        <v>0</v>
      </c>
      <c r="G40" s="39">
        <f t="shared" si="20"/>
        <v>0</v>
      </c>
      <c r="H40" s="39">
        <f t="shared" si="20"/>
        <v>0</v>
      </c>
      <c r="I40" s="39">
        <f t="shared" si="20"/>
        <v>0</v>
      </c>
      <c r="J40" s="39">
        <f t="shared" si="20"/>
        <v>0</v>
      </c>
      <c r="K40" s="39">
        <f t="shared" si="20"/>
        <v>0</v>
      </c>
      <c r="L40" s="39">
        <f t="shared" si="20"/>
        <v>0</v>
      </c>
      <c r="M40" s="39">
        <f>M39-M36</f>
        <v>0</v>
      </c>
      <c r="N40" s="39">
        <f t="shared" ref="N40:S40" si="21">N39-N36</f>
        <v>0</v>
      </c>
      <c r="O40" s="39">
        <f t="shared" si="21"/>
        <v>0</v>
      </c>
      <c r="P40" s="39">
        <f t="shared" si="21"/>
        <v>0</v>
      </c>
      <c r="Q40" s="39">
        <f t="shared" si="21"/>
        <v>0</v>
      </c>
      <c r="R40" s="39">
        <f t="shared" si="21"/>
        <v>0</v>
      </c>
      <c r="S40" s="39">
        <f t="shared" si="21"/>
        <v>0</v>
      </c>
      <c r="U40" s="41">
        <f t="shared" si="9"/>
        <v>0</v>
      </c>
      <c r="V40" s="41">
        <f t="shared" si="10"/>
        <v>0</v>
      </c>
      <c r="W40" s="41">
        <f t="shared" si="11"/>
        <v>0</v>
      </c>
      <c r="X40" s="41">
        <f t="shared" si="12"/>
        <v>0</v>
      </c>
      <c r="Y40" s="41">
        <f t="shared" si="13"/>
        <v>0</v>
      </c>
      <c r="Z40" s="41">
        <f t="shared" si="14"/>
        <v>0</v>
      </c>
      <c r="AA40" s="41">
        <f t="shared" si="15"/>
        <v>0</v>
      </c>
      <c r="AB40" s="41">
        <f t="shared" si="16"/>
        <v>0</v>
      </c>
      <c r="AC40" s="40" t="e">
        <f t="shared" si="17"/>
        <v>#DIV/0!</v>
      </c>
    </row>
    <row r="41" spans="1:29" x14ac:dyDescent="0.25">
      <c r="A41" s="1" t="s">
        <v>55</v>
      </c>
    </row>
    <row r="42" spans="1:29" x14ac:dyDescent="0.25">
      <c r="A42" t="s">
        <v>57</v>
      </c>
    </row>
    <row r="43" spans="1:29" x14ac:dyDescent="0.25">
      <c r="A43" t="s">
        <v>58</v>
      </c>
    </row>
    <row r="44" spans="1:29" x14ac:dyDescent="0.25">
      <c r="A44" t="s">
        <v>59</v>
      </c>
    </row>
  </sheetData>
  <mergeCells count="3">
    <mergeCell ref="L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2018-07-26T15:51:54Z</dcterms:created>
  <dcterms:modified xsi:type="dcterms:W3CDTF">2018-07-26T16:01:25Z</dcterms:modified>
</cp:coreProperties>
</file>