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2300"/>
  </bookViews>
  <sheets>
    <sheet name="Regions" sheetId="1" r:id="rId1"/>
  </sheets>
  <calcPr calcId="162913" iterateDelta="1E-4"/>
</workbook>
</file>

<file path=xl/calcChain.xml><?xml version="1.0" encoding="utf-8"?>
<calcChain xmlns="http://schemas.openxmlformats.org/spreadsheetml/2006/main">
  <c r="D25" i="1" l="1"/>
  <c r="D26" i="1" s="1"/>
  <c r="E25" i="1"/>
  <c r="E26" i="1" s="1"/>
  <c r="F25" i="1"/>
  <c r="G25" i="1"/>
  <c r="H25" i="1"/>
  <c r="H26" i="1" s="1"/>
  <c r="I25" i="1"/>
  <c r="I26" i="1" s="1"/>
  <c r="J25" i="1"/>
  <c r="K25" i="1"/>
  <c r="L25" i="1"/>
  <c r="L26" i="1" s="1"/>
  <c r="M25" i="1"/>
  <c r="M26" i="1" s="1"/>
  <c r="F26" i="1"/>
  <c r="G26" i="1"/>
  <c r="J26" i="1"/>
  <c r="K26" i="1"/>
  <c r="C25" i="1"/>
  <c r="C26" i="1" s="1"/>
  <c r="L22" i="1"/>
  <c r="M22" i="1" s="1"/>
  <c r="L20" i="1"/>
  <c r="M20" i="1" s="1"/>
  <c r="L18" i="1"/>
  <c r="M18" i="1" s="1"/>
  <c r="L16" i="1"/>
  <c r="M16" i="1" s="1"/>
  <c r="L14" i="1"/>
  <c r="M14" i="1" s="1"/>
  <c r="L12" i="1"/>
  <c r="M12" i="1" s="1"/>
  <c r="L10" i="1"/>
  <c r="M10" i="1" s="1"/>
  <c r="L8" i="1"/>
  <c r="M8" i="1" s="1"/>
  <c r="L6" i="1"/>
  <c r="M6" i="1" s="1"/>
  <c r="L4" i="1"/>
  <c r="M4" i="1" s="1"/>
  <c r="J22" i="1" l="1"/>
  <c r="J20" i="1"/>
  <c r="J18" i="1"/>
  <c r="J16" i="1"/>
  <c r="J14" i="1"/>
  <c r="J12" i="1"/>
  <c r="J10" i="1"/>
  <c r="J8" i="1"/>
  <c r="J6" i="1"/>
  <c r="J4" i="1"/>
  <c r="H22" i="1"/>
  <c r="H20" i="1"/>
  <c r="H18" i="1"/>
  <c r="H16" i="1"/>
  <c r="H14" i="1"/>
  <c r="H12" i="1"/>
  <c r="H10" i="1"/>
  <c r="H8" i="1"/>
  <c r="H6" i="1"/>
  <c r="H4" i="1"/>
  <c r="F22" i="1"/>
  <c r="F20" i="1"/>
  <c r="F18" i="1"/>
  <c r="F16" i="1"/>
  <c r="F14" i="1"/>
  <c r="F12" i="1"/>
  <c r="F10" i="1"/>
  <c r="F8" i="1"/>
  <c r="F6" i="1"/>
  <c r="F4" i="1"/>
  <c r="D4" i="1"/>
  <c r="D6" i="1"/>
  <c r="D8" i="1"/>
  <c r="D10" i="1"/>
  <c r="D22" i="1"/>
  <c r="D20" i="1"/>
  <c r="D18" i="1"/>
  <c r="D16" i="1"/>
  <c r="D14" i="1"/>
  <c r="D12" i="1"/>
</calcChain>
</file>

<file path=xl/sharedStrings.xml><?xml version="1.0" encoding="utf-8"?>
<sst xmlns="http://schemas.openxmlformats.org/spreadsheetml/2006/main" count="48" uniqueCount="29">
  <si>
    <t>Transilvania</t>
  </si>
  <si>
    <t>Tara Romaneasca</t>
  </si>
  <si>
    <t>Moldova</t>
  </si>
  <si>
    <t>Total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</si>
  <si>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</si>
  <si>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</si>
  <si>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</si>
  <si>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</si>
  <si>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</si>
  <si>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</si>
  <si>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</si>
  <si>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</si>
  <si>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</si>
  <si>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</si>
  <si>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</si>
  <si>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</si>
  <si>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</si>
  <si>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</si>
  <si>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</si>
  <si>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</si>
  <si>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</si>
  <si>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</si>
  <si>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</si>
  <si>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</si>
  <si>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</si>
  <si>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</si>
  <si>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</si>
  <si>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</si>
  <si>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NFI Romania 2008-2012: 2.2. Growing Stock volume by Tree Age Classes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</si>
</sst>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0" fillId="2" borderId="1" xfId="0" quotePrefix="1" applyNumberForma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2">
    <cellStyle name="Normal" xfId="0" builtinId="0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D5" sqref="D5"/>
    </sheetView>
  </sheetViews>
  <sheetFormatPr defaultRowHeight="15" x14ac:dyDescent="0.25"/>
  <cols>
    <col min="1" max="1" width="26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  <col min="12" max="12" width="15.140625" bestFit="1" customWidth="1"/>
  </cols>
  <sheetData>
    <row r="1" spans="1:13" ht="22.15" customHeight="1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3" ht="22.15" customHeight="1" x14ac:dyDescent="0.25">
      <c r="A2" s="27" t="s">
        <v>12</v>
      </c>
      <c r="B2" s="28" t="s">
        <v>13</v>
      </c>
      <c r="C2" s="23" t="s">
        <v>14</v>
      </c>
      <c r="D2" s="24"/>
      <c r="E2" s="24"/>
      <c r="F2" s="24"/>
      <c r="G2" s="24"/>
      <c r="H2" s="25"/>
      <c r="I2" s="28" t="s">
        <v>3</v>
      </c>
      <c r="J2" s="22" t="s">
        <v>23</v>
      </c>
    </row>
    <row r="3" spans="1:13" ht="45" x14ac:dyDescent="0.25">
      <c r="A3" s="27"/>
      <c r="B3" s="29"/>
      <c r="C3" s="15" t="s">
        <v>0</v>
      </c>
      <c r="D3" s="16" t="s">
        <v>24</v>
      </c>
      <c r="E3" s="15" t="s">
        <v>1</v>
      </c>
      <c r="F3" s="17" t="s">
        <v>25</v>
      </c>
      <c r="G3" s="15" t="s">
        <v>2</v>
      </c>
      <c r="H3" s="17" t="s">
        <v>26</v>
      </c>
      <c r="I3" s="28"/>
      <c r="J3" s="22"/>
    </row>
    <row r="4" spans="1:13" ht="17.25" x14ac:dyDescent="0.25">
      <c r="A4" s="21" t="s">
        <v>21</v>
      </c>
      <c r="B4" s="1" t="s">
        <v>27</v>
      </c>
      <c r="C4" s="5">
        <v>22556941.046999998</v>
      </c>
      <c r="D4" s="10">
        <f>C4/C22</f>
        <v>1.8879716589169326E-2</v>
      </c>
      <c r="E4" s="5">
        <v>25739222.008000001</v>
      </c>
      <c r="F4" s="10">
        <f>E4/E22</f>
        <v>5.177141773276013E-2</v>
      </c>
      <c r="G4" s="5">
        <v>8613508.7899999991</v>
      </c>
      <c r="H4" s="10">
        <f>G4/G22</f>
        <v>1.6262587775895371E-2</v>
      </c>
      <c r="I4" s="6">
        <v>56909671.846000001</v>
      </c>
      <c r="J4" s="13">
        <f>I4/I22</f>
        <v>2.5616600260011509E-2</v>
      </c>
      <c r="L4" s="18">
        <f>SUM(C4,E4,G4)</f>
        <v>56909671.844999999</v>
      </c>
      <c r="M4" s="18">
        <f>L4-I4</f>
        <v>-1.0000020265579224E-3</v>
      </c>
    </row>
    <row r="5" spans="1:13" ht="17.25" x14ac:dyDescent="0.25">
      <c r="A5" s="19"/>
      <c r="B5" s="1" t="s">
        <v>22</v>
      </c>
      <c r="C5" s="7">
        <v>11.207000000000001</v>
      </c>
      <c r="D5" s="11"/>
      <c r="E5" s="7">
        <v>11.529</v>
      </c>
      <c r="F5" s="11"/>
      <c r="G5" s="7">
        <v>19.291</v>
      </c>
      <c r="H5" s="11"/>
      <c r="I5" s="8">
        <v>7.4459999999999997</v>
      </c>
      <c r="J5" s="14"/>
      <c r="L5" s="18"/>
      <c r="M5" s="18"/>
    </row>
    <row r="6" spans="1:13" ht="17.25" x14ac:dyDescent="0.25">
      <c r="A6" s="19" t="s">
        <v>4</v>
      </c>
      <c r="B6" s="1" t="s">
        <v>27</v>
      </c>
      <c r="C6" s="5">
        <v>166424706.54100001</v>
      </c>
      <c r="D6" s="10">
        <f>C6/C22</f>
        <v>0.13929421043318449</v>
      </c>
      <c r="E6" s="5">
        <v>76592499.343999997</v>
      </c>
      <c r="F6" s="10">
        <f>E6/E22</f>
        <v>0.15405680395087021</v>
      </c>
      <c r="G6" s="5">
        <v>70077863.256999999</v>
      </c>
      <c r="H6" s="10">
        <f>G6/G22</f>
        <v>0.13230930973069288</v>
      </c>
      <c r="I6" s="6">
        <v>313095069.14200002</v>
      </c>
      <c r="J6" s="13">
        <f>I6/I22</f>
        <v>0.14093265642604491</v>
      </c>
      <c r="L6" s="18">
        <f t="shared" ref="L6:L14" si="0">SUM(C6,E6,G6)</f>
        <v>313095069.14199996</v>
      </c>
      <c r="M6" s="18">
        <f t="shared" ref="M6:M14" si="1">L6-I6</f>
        <v>0</v>
      </c>
    </row>
    <row r="7" spans="1:13" ht="17.25" x14ac:dyDescent="0.25">
      <c r="A7" s="19"/>
      <c r="B7" s="1" t="s">
        <v>22</v>
      </c>
      <c r="C7" s="7">
        <v>7.2889999999999997</v>
      </c>
      <c r="D7" s="7"/>
      <c r="E7" s="7">
        <v>8.6129999999999995</v>
      </c>
      <c r="F7" s="7"/>
      <c r="G7" s="7">
        <v>12.106999999999999</v>
      </c>
      <c r="H7" s="7"/>
      <c r="I7" s="8">
        <v>5.1760000000000002</v>
      </c>
      <c r="J7" s="14"/>
      <c r="L7" s="18"/>
      <c r="M7" s="18"/>
    </row>
    <row r="8" spans="1:13" ht="17.25" x14ac:dyDescent="0.25">
      <c r="A8" s="19" t="s">
        <v>5</v>
      </c>
      <c r="B8" s="1" t="s">
        <v>27</v>
      </c>
      <c r="C8" s="5">
        <v>203624667.16600001</v>
      </c>
      <c r="D8" s="10">
        <f>C8/C22</f>
        <v>0.17042984678852555</v>
      </c>
      <c r="E8" s="5">
        <v>96979179.423999995</v>
      </c>
      <c r="F8" s="10">
        <f>E8/E22</f>
        <v>0.19506221313836533</v>
      </c>
      <c r="G8" s="5">
        <v>94777066.328999996</v>
      </c>
      <c r="H8" s="10">
        <f>G8/G22</f>
        <v>0.17894221714925773</v>
      </c>
      <c r="I8" s="6">
        <v>395380912.91799998</v>
      </c>
      <c r="J8" s="13">
        <f>I8/I22</f>
        <v>0.17797176592524516</v>
      </c>
      <c r="L8" s="18">
        <f t="shared" si="0"/>
        <v>395380912.91900003</v>
      </c>
      <c r="M8" s="18">
        <f t="shared" si="1"/>
        <v>1.0000467300415039E-3</v>
      </c>
    </row>
    <row r="9" spans="1:13" ht="17.25" x14ac:dyDescent="0.25">
      <c r="A9" s="19"/>
      <c r="B9" s="1" t="s">
        <v>22</v>
      </c>
      <c r="C9" s="7">
        <v>7.4180000000000001</v>
      </c>
      <c r="D9" s="11"/>
      <c r="E9" s="7">
        <v>9.2390000000000008</v>
      </c>
      <c r="F9" s="11"/>
      <c r="G9" s="7">
        <v>12.167</v>
      </c>
      <c r="H9" s="11"/>
      <c r="I9" s="8">
        <v>5.3140000000000001</v>
      </c>
      <c r="J9" s="14"/>
      <c r="L9" s="18"/>
      <c r="M9" s="18"/>
    </row>
    <row r="10" spans="1:13" ht="17.25" x14ac:dyDescent="0.25">
      <c r="A10" s="19" t="s">
        <v>6</v>
      </c>
      <c r="B10" s="1" t="s">
        <v>27</v>
      </c>
      <c r="C10" s="5">
        <v>306973150.884</v>
      </c>
      <c r="D10" s="10">
        <f>C10/C22</f>
        <v>0.25693049767246812</v>
      </c>
      <c r="E10" s="5">
        <v>104430662.374</v>
      </c>
      <c r="F10" s="10">
        <f>E10/E22</f>
        <v>0.21004999468098878</v>
      </c>
      <c r="G10" s="5">
        <v>87513666.092999995</v>
      </c>
      <c r="H10" s="10">
        <f>G10/G22</f>
        <v>0.16522867870990016</v>
      </c>
      <c r="I10" s="6">
        <v>498917479.35100001</v>
      </c>
      <c r="J10" s="13">
        <f>I10/I22</f>
        <v>0.22457640707983487</v>
      </c>
      <c r="L10" s="18">
        <f t="shared" si="0"/>
        <v>498917479.35100001</v>
      </c>
      <c r="M10" s="18">
        <f t="shared" si="1"/>
        <v>0</v>
      </c>
    </row>
    <row r="11" spans="1:13" ht="17.25" x14ac:dyDescent="0.25">
      <c r="A11" s="19"/>
      <c r="B11" s="1" t="s">
        <v>22</v>
      </c>
      <c r="C11" s="7">
        <v>6.9550000000000001</v>
      </c>
      <c r="D11" s="7"/>
      <c r="E11" s="7">
        <v>11.127000000000001</v>
      </c>
      <c r="F11" s="7"/>
      <c r="G11" s="7">
        <v>13.353</v>
      </c>
      <c r="H11" s="7"/>
      <c r="I11" s="8">
        <v>5.4059999999999997</v>
      </c>
      <c r="J11" s="14"/>
      <c r="L11" s="18"/>
      <c r="M11" s="18"/>
    </row>
    <row r="12" spans="1:13" ht="17.25" x14ac:dyDescent="0.25">
      <c r="A12" s="19" t="s">
        <v>7</v>
      </c>
      <c r="B12" s="1" t="s">
        <v>27</v>
      </c>
      <c r="C12" s="5">
        <v>258245214.009</v>
      </c>
      <c r="D12" s="10">
        <f>C12/C22</f>
        <v>0.21614617163029465</v>
      </c>
      <c r="E12" s="5">
        <v>85042154.490999997</v>
      </c>
      <c r="F12" s="10">
        <f>E12/E22</f>
        <v>0.17105229146704842</v>
      </c>
      <c r="G12" s="5">
        <v>107478909.595</v>
      </c>
      <c r="H12" s="10">
        <f>G12/G22</f>
        <v>0.20292371482518806</v>
      </c>
      <c r="I12" s="6">
        <v>450766278.09500003</v>
      </c>
      <c r="J12" s="13">
        <f>I12/I22</f>
        <v>0.20290223405082605</v>
      </c>
      <c r="L12" s="18">
        <f t="shared" si="0"/>
        <v>450766278.09500003</v>
      </c>
      <c r="M12" s="18">
        <f t="shared" si="1"/>
        <v>0</v>
      </c>
    </row>
    <row r="13" spans="1:13" ht="17.25" x14ac:dyDescent="0.25">
      <c r="A13" s="19"/>
      <c r="B13" s="1" t="s">
        <v>22</v>
      </c>
      <c r="C13" s="7">
        <v>8.0850000000000009</v>
      </c>
      <c r="D13" s="11"/>
      <c r="E13" s="7">
        <v>12.563000000000001</v>
      </c>
      <c r="F13" s="11"/>
      <c r="G13" s="7">
        <v>13.722</v>
      </c>
      <c r="H13" s="11"/>
      <c r="I13" s="8">
        <v>6.1470000000000002</v>
      </c>
      <c r="J13" s="14"/>
      <c r="L13" s="18"/>
      <c r="M13" s="18"/>
    </row>
    <row r="14" spans="1:13" ht="17.25" x14ac:dyDescent="0.25">
      <c r="A14" s="19" t="s">
        <v>8</v>
      </c>
      <c r="B14" s="1" t="s">
        <v>27</v>
      </c>
      <c r="C14" s="5">
        <v>151015399.52000001</v>
      </c>
      <c r="D14" s="10">
        <f>C14/C22</f>
        <v>0.12639692312876655</v>
      </c>
      <c r="E14" s="5">
        <v>55214802.931999996</v>
      </c>
      <c r="F14" s="10">
        <f>E14/E22</f>
        <v>0.11105808197062583</v>
      </c>
      <c r="G14" s="5">
        <v>82422074.806999996</v>
      </c>
      <c r="H14" s="10">
        <f>G14/G22</f>
        <v>0.15561558696920444</v>
      </c>
      <c r="I14" s="6">
        <v>288652277.25999999</v>
      </c>
      <c r="J14" s="13">
        <f>I14/I22</f>
        <v>0.12993028708232046</v>
      </c>
      <c r="L14" s="18">
        <f t="shared" si="0"/>
        <v>288652277.259</v>
      </c>
      <c r="M14" s="18">
        <f t="shared" si="1"/>
        <v>-9.9998712539672852E-4</v>
      </c>
    </row>
    <row r="15" spans="1:13" ht="17.25" x14ac:dyDescent="0.25">
      <c r="A15" s="19"/>
      <c r="B15" s="1" t="s">
        <v>22</v>
      </c>
      <c r="C15" s="7">
        <v>11.175000000000001</v>
      </c>
      <c r="D15" s="7"/>
      <c r="E15" s="7">
        <v>17.233000000000001</v>
      </c>
      <c r="F15" s="7"/>
      <c r="G15" s="7">
        <v>15.976000000000001</v>
      </c>
      <c r="H15" s="7"/>
      <c r="I15" s="8">
        <v>8.1150000000000002</v>
      </c>
      <c r="J15" s="14"/>
    </row>
    <row r="16" spans="1:13" ht="17.25" x14ac:dyDescent="0.25">
      <c r="A16" s="19" t="s">
        <v>9</v>
      </c>
      <c r="B16" s="1" t="s">
        <v>27</v>
      </c>
      <c r="C16" s="5">
        <v>58663294.730999999</v>
      </c>
      <c r="D16" s="10">
        <f>C16/C22</f>
        <v>4.9100025415701937E-2</v>
      </c>
      <c r="E16" s="5">
        <v>30794220.973000001</v>
      </c>
      <c r="F16" s="10">
        <f>E16/E22</f>
        <v>6.1938953603671257E-2</v>
      </c>
      <c r="G16" s="5">
        <v>39093669.667000003</v>
      </c>
      <c r="H16" s="10">
        <f>G16/G22</f>
        <v>7.3810133586854551E-2</v>
      </c>
      <c r="I16" s="6">
        <v>128551185.37199999</v>
      </c>
      <c r="J16" s="13">
        <f>I16/I22</f>
        <v>5.7864405500989029E-2</v>
      </c>
      <c r="L16" s="18">
        <f t="shared" ref="L16" si="2">SUM(C16,E16,G16)</f>
        <v>128551185.37099999</v>
      </c>
      <c r="M16" s="18">
        <f t="shared" ref="M16" si="3">L16-I16</f>
        <v>-1.0000020265579224E-3</v>
      </c>
    </row>
    <row r="17" spans="1:13" ht="17.25" x14ac:dyDescent="0.25">
      <c r="A17" s="19"/>
      <c r="B17" s="1" t="s">
        <v>22</v>
      </c>
      <c r="C17" s="7">
        <v>18.562000000000001</v>
      </c>
      <c r="D17" s="11"/>
      <c r="E17" s="7">
        <v>22.306000000000001</v>
      </c>
      <c r="F17" s="11"/>
      <c r="G17" s="7">
        <v>20.248999999999999</v>
      </c>
      <c r="H17" s="11"/>
      <c r="I17" s="8">
        <v>11.757</v>
      </c>
      <c r="J17" s="14"/>
      <c r="L17" s="18"/>
      <c r="M17" s="18"/>
    </row>
    <row r="18" spans="1:13" ht="17.25" x14ac:dyDescent="0.25">
      <c r="A18" s="19" t="s">
        <v>10</v>
      </c>
      <c r="B18" s="1" t="s">
        <v>27</v>
      </c>
      <c r="C18" s="5">
        <v>16608352.487</v>
      </c>
      <c r="D18" s="10">
        <f>C18/C22</f>
        <v>1.3900864807610432E-2</v>
      </c>
      <c r="E18" s="5">
        <v>17880785.068</v>
      </c>
      <c r="F18" s="10">
        <f>E18/E22</f>
        <v>3.5965096103425617E-2</v>
      </c>
      <c r="G18" s="5">
        <v>25642904.991999999</v>
      </c>
      <c r="H18" s="10">
        <f>G18/G22</f>
        <v>4.8414647668960649E-2</v>
      </c>
      <c r="I18" s="6">
        <v>60132042.546999998</v>
      </c>
      <c r="J18" s="13">
        <f>I18/I22</f>
        <v>2.7067077471696434E-2</v>
      </c>
      <c r="L18" s="18">
        <f t="shared" ref="L18" si="4">SUM(C18,E18,G18)</f>
        <v>60132042.546999998</v>
      </c>
      <c r="M18" s="18">
        <f t="shared" ref="M18" si="5">L18-I18</f>
        <v>0</v>
      </c>
    </row>
    <row r="19" spans="1:13" ht="17.25" x14ac:dyDescent="0.25">
      <c r="A19" s="19"/>
      <c r="B19" s="1" t="s">
        <v>22</v>
      </c>
      <c r="C19" s="7">
        <v>39.710999999999999</v>
      </c>
      <c r="D19" s="11"/>
      <c r="E19" s="7">
        <v>37.134</v>
      </c>
      <c r="F19" s="11"/>
      <c r="G19" s="7">
        <v>28.728999999999999</v>
      </c>
      <c r="H19" s="11"/>
      <c r="I19" s="8">
        <v>19.806999999999999</v>
      </c>
      <c r="J19" s="14"/>
      <c r="L19" s="18"/>
      <c r="M19" s="18"/>
    </row>
    <row r="20" spans="1:13" ht="17.25" x14ac:dyDescent="0.25">
      <c r="A20" s="19" t="s">
        <v>11</v>
      </c>
      <c r="B20" s="1" t="s">
        <v>27</v>
      </c>
      <c r="C20" s="5">
        <v>10659441.946</v>
      </c>
      <c r="D20" s="10">
        <f>C20/C22</f>
        <v>8.9217435342789451E-3</v>
      </c>
      <c r="E20" s="5">
        <v>4496980.4960000003</v>
      </c>
      <c r="F20" s="10">
        <f>E20/E22</f>
        <v>9.0451473522443551E-3</v>
      </c>
      <c r="G20" s="5">
        <v>14032130.433</v>
      </c>
      <c r="H20" s="10">
        <f>G20/G22</f>
        <v>2.6493123582158117E-2</v>
      </c>
      <c r="I20" s="6">
        <v>29188552.875</v>
      </c>
      <c r="J20" s="13">
        <f>I20/I22</f>
        <v>1.3138566203481614E-2</v>
      </c>
      <c r="L20" s="18">
        <f t="shared" ref="L20" si="6">SUM(C20,E20,G20)</f>
        <v>29188552.875</v>
      </c>
      <c r="M20" s="18">
        <f t="shared" ref="M20" si="7">L20-I20</f>
        <v>0</v>
      </c>
    </row>
    <row r="21" spans="1:13" ht="17.25" x14ac:dyDescent="0.25">
      <c r="A21" s="19"/>
      <c r="B21" s="1" t="s">
        <v>22</v>
      </c>
      <c r="C21" s="7">
        <v>59.423999999999999</v>
      </c>
      <c r="D21" s="11"/>
      <c r="E21" s="7">
        <v>71.774000000000001</v>
      </c>
      <c r="F21" s="11"/>
      <c r="G21" s="7">
        <v>38.582000000000001</v>
      </c>
      <c r="H21" s="11"/>
      <c r="I21" s="8">
        <v>30.614000000000001</v>
      </c>
      <c r="J21" s="14"/>
      <c r="L21" s="18"/>
      <c r="M21" s="18"/>
    </row>
    <row r="22" spans="1:13" ht="17.25" x14ac:dyDescent="0.25">
      <c r="A22" s="20" t="s">
        <v>3</v>
      </c>
      <c r="B22" s="1" t="s">
        <v>27</v>
      </c>
      <c r="C22" s="6">
        <v>1194771168.3310001</v>
      </c>
      <c r="D22" s="12">
        <f>C22/$I22</f>
        <v>0.5377991899890624</v>
      </c>
      <c r="E22" s="6">
        <v>497170507.11000001</v>
      </c>
      <c r="F22" s="12">
        <f>E22/$I22</f>
        <v>0.22379004707965541</v>
      </c>
      <c r="G22" s="6">
        <v>529651793.96399999</v>
      </c>
      <c r="H22" s="12">
        <f>G22/$I22</f>
        <v>0.23841076293128208</v>
      </c>
      <c r="I22" s="6">
        <v>2221593469.4050002</v>
      </c>
      <c r="J22" s="13">
        <f>I22/$I22</f>
        <v>1</v>
      </c>
      <c r="L22" s="18">
        <f t="shared" ref="L22" si="8">SUM(C22,E22,G22)</f>
        <v>2221593469.4049997</v>
      </c>
      <c r="M22" s="18">
        <f t="shared" ref="M22" si="9">L22-I22</f>
        <v>0</v>
      </c>
    </row>
    <row r="23" spans="1:13" ht="17.25" x14ac:dyDescent="0.25">
      <c r="A23" s="20"/>
      <c r="B23" s="1" t="s">
        <v>22</v>
      </c>
      <c r="C23" s="8">
        <v>2.54</v>
      </c>
      <c r="D23" s="8"/>
      <c r="E23" s="8">
        <v>3.7869999999999999</v>
      </c>
      <c r="F23" s="8"/>
      <c r="G23" s="8">
        <v>3.7509999999999999</v>
      </c>
      <c r="H23" s="8"/>
      <c r="I23" s="8">
        <v>1.84</v>
      </c>
      <c r="J23" s="8"/>
    </row>
    <row r="24" spans="1:13" ht="17.25" x14ac:dyDescent="0.25">
      <c r="A24" s="2" t="s">
        <v>15</v>
      </c>
    </row>
    <row r="25" spans="1:13" x14ac:dyDescent="0.25">
      <c r="A25" s="3"/>
      <c r="C25" s="18">
        <f>SUM(C4,C6,C8,C10,C12,C14,C16,C18,C20)</f>
        <v>1194771168.3310001</v>
      </c>
      <c r="D25" s="18">
        <f t="shared" ref="D25:M25" si="10">SUM(D4,D6,D8,D10,D12,D14,D16,D18,D20)</f>
        <v>1</v>
      </c>
      <c r="E25" s="18">
        <f t="shared" si="10"/>
        <v>497170507.10999995</v>
      </c>
      <c r="F25" s="18">
        <f t="shared" si="10"/>
        <v>1</v>
      </c>
      <c r="G25" s="18">
        <f t="shared" si="10"/>
        <v>529651793.963</v>
      </c>
      <c r="H25" s="18">
        <f t="shared" si="10"/>
        <v>0.99999999999811195</v>
      </c>
      <c r="I25" s="18">
        <f t="shared" si="10"/>
        <v>2221593469.4060001</v>
      </c>
      <c r="J25" s="18">
        <f t="shared" si="10"/>
        <v>1.0000000000004501</v>
      </c>
      <c r="K25" s="18">
        <f t="shared" si="10"/>
        <v>0</v>
      </c>
      <c r="L25" s="18">
        <f t="shared" si="10"/>
        <v>2221593469.4040003</v>
      </c>
      <c r="M25" s="18">
        <f t="shared" si="10"/>
        <v>-1.9999444484710693E-3</v>
      </c>
    </row>
    <row r="26" spans="1:13" x14ac:dyDescent="0.25">
      <c r="A26" s="3" t="s">
        <v>16</v>
      </c>
      <c r="C26" s="18">
        <f>C25-C22</f>
        <v>0</v>
      </c>
      <c r="D26" s="18">
        <f t="shared" ref="D26:M26" si="11">D25-D22</f>
        <v>0.4622008100109376</v>
      </c>
      <c r="E26" s="18">
        <f t="shared" si="11"/>
        <v>0</v>
      </c>
      <c r="F26" s="18">
        <f t="shared" si="11"/>
        <v>0.77620995292034456</v>
      </c>
      <c r="G26" s="18">
        <f t="shared" si="11"/>
        <v>-9.9998712539672852E-4</v>
      </c>
      <c r="H26" s="18">
        <f t="shared" si="11"/>
        <v>0.7615892370668299</v>
      </c>
      <c r="I26" s="18">
        <f t="shared" si="11"/>
        <v>9.9992752075195313E-4</v>
      </c>
      <c r="J26" s="18">
        <f t="shared" si="11"/>
        <v>4.5008441418303846E-13</v>
      </c>
      <c r="K26" s="18">
        <f t="shared" si="11"/>
        <v>0</v>
      </c>
      <c r="L26" s="18">
        <f t="shared" si="11"/>
        <v>-9.9945068359375E-4</v>
      </c>
      <c r="M26" s="18">
        <f t="shared" si="11"/>
        <v>-1.9999444484710693E-3</v>
      </c>
    </row>
    <row r="27" spans="1:13" x14ac:dyDescent="0.25">
      <c r="A27" s="3"/>
    </row>
    <row r="28" spans="1:13" x14ac:dyDescent="0.25">
      <c r="A28" s="4" t="s">
        <v>17</v>
      </c>
    </row>
    <row r="29" spans="1:13" x14ac:dyDescent="0.25">
      <c r="A29" s="4" t="s">
        <v>18</v>
      </c>
    </row>
    <row r="30" spans="1:13" x14ac:dyDescent="0.25">
      <c r="A30" s="4" t="s">
        <v>19</v>
      </c>
    </row>
    <row r="31" spans="1:13" x14ac:dyDescent="0.25">
      <c r="A31" s="4" t="s">
        <v>20</v>
      </c>
    </row>
  </sheetData>
  <mergeCells count="16">
    <mergeCell ref="J2:J3"/>
    <mergeCell ref="C2:H2"/>
    <mergeCell ref="A1:J1"/>
    <mergeCell ref="A2:A3"/>
    <mergeCell ref="B2:B3"/>
    <mergeCell ref="I2:I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2018-08-21T15:01:42Z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