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680" windowHeight="9360"/>
  </bookViews>
  <sheets>
    <sheet name="Luke_Met_Mvarat_1.26" sheetId="3" r:id="rId1"/>
  </sheets>
  <definedNames>
    <definedName name="_xlnm._FilterDatabase" localSheetId="0" hidden="1">Luke_Met_Mvarat_1.26!$A$5:$AB$5</definedName>
  </definedNames>
  <calcPr calcId="162913" iterateDelta="1E-4"/>
  <fileRecoveryPr repairLoad="1"/>
</workbook>
</file>

<file path=xl/calcChain.xml><?xml version="1.0" encoding="utf-8"?>
<calcChain xmlns="http://schemas.openxmlformats.org/spreadsheetml/2006/main">
  <c r="Z22" i="3" l="1"/>
  <c r="Z21" i="3"/>
  <c r="Z18" i="3"/>
  <c r="Z14" i="3"/>
  <c r="Z13" i="3"/>
  <c r="Z10" i="3"/>
  <c r="X24" i="3"/>
  <c r="X21" i="3"/>
  <c r="X16" i="3"/>
  <c r="X13" i="3"/>
  <c r="X8" i="3"/>
  <c r="V19" i="3"/>
  <c r="V11" i="3"/>
  <c r="T22" i="3"/>
  <c r="T18" i="3"/>
  <c r="T14" i="3"/>
  <c r="T10" i="3"/>
  <c r="T6" i="3"/>
  <c r="R22" i="3"/>
  <c r="R21" i="3"/>
  <c r="R18" i="3"/>
  <c r="R17" i="3"/>
  <c r="R14" i="3"/>
  <c r="R13" i="3"/>
  <c r="R10" i="3"/>
  <c r="R9" i="3"/>
  <c r="P21" i="3"/>
  <c r="P13" i="3"/>
  <c r="N15" i="3"/>
  <c r="N7" i="3"/>
  <c r="L22" i="3"/>
  <c r="L18" i="3"/>
  <c r="L14" i="3"/>
  <c r="L13" i="3"/>
  <c r="L10" i="3"/>
  <c r="J22" i="3"/>
  <c r="J21" i="3"/>
  <c r="J18" i="3"/>
  <c r="J14" i="3"/>
  <c r="J13" i="3"/>
  <c r="J10" i="3"/>
  <c r="H24" i="3"/>
  <c r="H21" i="3"/>
  <c r="H16" i="3"/>
  <c r="H13" i="3"/>
  <c r="H9" i="3"/>
  <c r="H8" i="3"/>
  <c r="AA7" i="3"/>
  <c r="R7" i="3" s="1"/>
  <c r="AA8" i="3"/>
  <c r="L8" i="3" s="1"/>
  <c r="AA9" i="3"/>
  <c r="V9" i="3" s="1"/>
  <c r="AA10" i="3"/>
  <c r="P10" i="3" s="1"/>
  <c r="AA11" i="3"/>
  <c r="Z11" i="3" s="1"/>
  <c r="AA12" i="3"/>
  <c r="T12" i="3" s="1"/>
  <c r="AA13" i="3"/>
  <c r="N13" i="3" s="1"/>
  <c r="AA14" i="3"/>
  <c r="X14" i="3" s="1"/>
  <c r="AA15" i="3"/>
  <c r="R15" i="3" s="1"/>
  <c r="AA16" i="3"/>
  <c r="L16" i="3" s="1"/>
  <c r="AA17" i="3"/>
  <c r="V17" i="3" s="1"/>
  <c r="AA18" i="3"/>
  <c r="P18" i="3" s="1"/>
  <c r="AA19" i="3"/>
  <c r="Z19" i="3" s="1"/>
  <c r="AA20" i="3"/>
  <c r="T20" i="3" s="1"/>
  <c r="AA21" i="3"/>
  <c r="N21" i="3" s="1"/>
  <c r="AA22" i="3"/>
  <c r="X22" i="3" s="1"/>
  <c r="AA23" i="3"/>
  <c r="R23" i="3" s="1"/>
  <c r="AA24" i="3"/>
  <c r="L24" i="3" s="1"/>
  <c r="AA6" i="3"/>
  <c r="X6" i="3" s="1"/>
  <c r="AB8" i="3" l="1"/>
  <c r="P12" i="3"/>
  <c r="L7" i="3"/>
  <c r="L23" i="3"/>
  <c r="P9" i="3"/>
  <c r="P17" i="3"/>
  <c r="T11" i="3"/>
  <c r="T19" i="3"/>
  <c r="V16" i="3"/>
  <c r="H7" i="3"/>
  <c r="H15" i="3"/>
  <c r="H23" i="3"/>
  <c r="J12" i="3"/>
  <c r="J20" i="3"/>
  <c r="L9" i="3"/>
  <c r="L17" i="3"/>
  <c r="N6" i="3"/>
  <c r="N14" i="3"/>
  <c r="N22" i="3"/>
  <c r="P11" i="3"/>
  <c r="P19" i="3"/>
  <c r="R8" i="3"/>
  <c r="R16" i="3"/>
  <c r="R24" i="3"/>
  <c r="T13" i="3"/>
  <c r="AB13" i="3" s="1"/>
  <c r="T21" i="3"/>
  <c r="V10" i="3"/>
  <c r="V18" i="3"/>
  <c r="X7" i="3"/>
  <c r="X15" i="3"/>
  <c r="X23" i="3"/>
  <c r="Z12" i="3"/>
  <c r="Z20" i="3"/>
  <c r="P20" i="3"/>
  <c r="H17" i="3"/>
  <c r="AB17" i="3" s="1"/>
  <c r="J6" i="3"/>
  <c r="L11" i="3"/>
  <c r="L19" i="3"/>
  <c r="N8" i="3"/>
  <c r="N16" i="3"/>
  <c r="N24" i="3"/>
  <c r="T7" i="3"/>
  <c r="T15" i="3"/>
  <c r="T23" i="3"/>
  <c r="V12" i="3"/>
  <c r="V20" i="3"/>
  <c r="X9" i="3"/>
  <c r="X17" i="3"/>
  <c r="Z6" i="3"/>
  <c r="H10" i="3"/>
  <c r="H18" i="3"/>
  <c r="AB18" i="3" s="1"/>
  <c r="J7" i="3"/>
  <c r="J15" i="3"/>
  <c r="J23" i="3"/>
  <c r="L12" i="3"/>
  <c r="L20" i="3"/>
  <c r="N9" i="3"/>
  <c r="N17" i="3"/>
  <c r="P6" i="3"/>
  <c r="P14" i="3"/>
  <c r="P22" i="3"/>
  <c r="R11" i="3"/>
  <c r="R19" i="3"/>
  <c r="T8" i="3"/>
  <c r="T16" i="3"/>
  <c r="T24" i="3"/>
  <c r="V13" i="3"/>
  <c r="V21" i="3"/>
  <c r="X10" i="3"/>
  <c r="X18" i="3"/>
  <c r="Z7" i="3"/>
  <c r="Z15" i="3"/>
  <c r="Z23" i="3"/>
  <c r="H11" i="3"/>
  <c r="AB11" i="3" s="1"/>
  <c r="H19" i="3"/>
  <c r="AB19" i="3" s="1"/>
  <c r="J8" i="3"/>
  <c r="J16" i="3"/>
  <c r="AB16" i="3" s="1"/>
  <c r="J24" i="3"/>
  <c r="AB24" i="3" s="1"/>
  <c r="L21" i="3"/>
  <c r="AB21" i="3" s="1"/>
  <c r="N10" i="3"/>
  <c r="N18" i="3"/>
  <c r="P7" i="3"/>
  <c r="P15" i="3"/>
  <c r="P23" i="3"/>
  <c r="R12" i="3"/>
  <c r="R20" i="3"/>
  <c r="T9" i="3"/>
  <c r="T17" i="3"/>
  <c r="V6" i="3"/>
  <c r="V14" i="3"/>
  <c r="V22" i="3"/>
  <c r="X11" i="3"/>
  <c r="X19" i="3"/>
  <c r="Z8" i="3"/>
  <c r="Z16" i="3"/>
  <c r="Z24" i="3"/>
  <c r="N23" i="3"/>
  <c r="H12" i="3"/>
  <c r="AB12" i="3" s="1"/>
  <c r="H20" i="3"/>
  <c r="AB20" i="3" s="1"/>
  <c r="J9" i="3"/>
  <c r="AB9" i="3" s="1"/>
  <c r="J17" i="3"/>
  <c r="L6" i="3"/>
  <c r="N11" i="3"/>
  <c r="N19" i="3"/>
  <c r="P8" i="3"/>
  <c r="P16" i="3"/>
  <c r="P24" i="3"/>
  <c r="V7" i="3"/>
  <c r="V15" i="3"/>
  <c r="V23" i="3"/>
  <c r="X12" i="3"/>
  <c r="X20" i="3"/>
  <c r="Z9" i="3"/>
  <c r="Z17" i="3"/>
  <c r="L15" i="3"/>
  <c r="N12" i="3"/>
  <c r="N20" i="3"/>
  <c r="R6" i="3"/>
  <c r="V8" i="3"/>
  <c r="V24" i="3"/>
  <c r="H6" i="3"/>
  <c r="AB6" i="3" s="1"/>
  <c r="H14" i="3"/>
  <c r="AB14" i="3" s="1"/>
  <c r="H22" i="3"/>
  <c r="J11" i="3"/>
  <c r="J19" i="3"/>
  <c r="AB15" i="3" l="1"/>
  <c r="AB10" i="3"/>
  <c r="AB7" i="3"/>
  <c r="AB22" i="3"/>
  <c r="AB23" i="3"/>
</calcChain>
</file>

<file path=xl/sharedStrings.xml><?xml version="1.0" encoding="utf-8"?>
<sst xmlns="http://schemas.openxmlformats.org/spreadsheetml/2006/main" count="159" uniqueCount="85">
  <si>
    <t>Forest land and poorly productive forest land</t>
  </si>
  <si>
    <t>Private and others</t>
  </si>
  <si>
    <t>Companies and the state</t>
  </si>
  <si>
    <t>Pine</t>
  </si>
  <si>
    <t>Spruce</t>
  </si>
  <si>
    <t>Birch</t>
  </si>
  <si>
    <t>Other broadleaved</t>
  </si>
  <si>
    <t>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</si>
  <si>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</si>
  <si>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</si>
  <si>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</si>
  <si>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</si>
  <si>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</si>
  <si>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</si>
  <si>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</si>
  <si>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</si>
  <si>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</si>
  <si>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</si>
  <si>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</si>
  <si>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</si>
  <si>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</si>
  <si>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</si>
  <si>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</si>
  <si>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</si>
  <si>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</si>
  <si>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</si>
  <si>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</si>
  <si>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</si>
  <si>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Source:</t>
  </si>
  <si>
    <t>Luonnonvarakeskus, Metsävarat</t>
  </si>
  <si>
    <t>Contact:</t>
  </si>
  <si>
    <t>tietopalvelu@luke.fi</t>
  </si>
  <si>
    <t>Copyright</t>
  </si>
  <si>
    <t>Units:</t>
  </si>
  <si>
    <t>year, mill. m³</t>
  </si>
  <si>
    <t>Database:</t>
  </si>
  <si>
    <t>Luke/Tilastot</t>
  </si>
  <si>
    <t>Internal reference code:</t>
  </si>
  <si>
    <t>Luke_Met_Mvarat_1.26</t>
  </si>
  <si>
    <t>All ownership types</t>
  </si>
  <si>
    <t>Overall Total</t>
  </si>
  <si>
    <r>
      <t>million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 xml:space="preserve"> / year</t>
    </r>
  </si>
  <si>
    <t>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</si>
  <si>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</si>
  <si>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</si>
  <si>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</si>
  <si>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</si>
  <si>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</si>
  <si>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</si>
  <si>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</si>
  <si>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</si>
  <si>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</si>
  <si>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</si>
  <si>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</si>
  <si>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</si>
  <si>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</si>
  <si>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</si>
  <si>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</si>
  <si>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</si>
  <si>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</si>
  <si>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</si>
  <si>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</si>
  <si>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</si>
  <si>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</si>
  <si>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</si>
  <si>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</si>
  <si>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</si>
  <si>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</si>
  <si>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</si>
  <si>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</si>
  <si>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</si>
  <si>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</si>
  <si>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</si>
  <si>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</si>
  <si>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</si>
  <si>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</si>
  <si>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</si>
  <si>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</si>
  <si>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</si>
  <si>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</si>
  <si>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</si>
  <si>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</si>
  <si>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</si>
  <si>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</si>
  <si>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Annual increment of Growing stock (mill. m³/year) on 'Forest Land' and 'Poorly Productive Forest Land' by Ownership and tree species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</si>
</sst>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64">
    <xf numFmtId="0" fontId="0" fillId="0" borderId="0" xfId="0" applyFill="1" applyProtection="1"/>
    <xf numFmtId="0" fontId="1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6" xfId="0" applyFont="1" applyFill="1" applyBorder="1" applyAlignment="1" applyProtection="1">
      <alignment horizontal="center" vertical="top"/>
    </xf>
    <xf numFmtId="0" fontId="2" fillId="0" borderId="7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 vertical="top"/>
    </xf>
    <xf numFmtId="0" fontId="2" fillId="0" borderId="9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top"/>
    </xf>
    <xf numFmtId="0" fontId="2" fillId="0" borderId="11" xfId="0" applyFont="1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top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20" xfId="0" applyFont="1" applyFill="1" applyBorder="1" applyProtection="1"/>
    <xf numFmtId="0" fontId="0" fillId="0" borderId="21" xfId="0" applyFont="1" applyFill="1" applyBorder="1" applyProtection="1"/>
    <xf numFmtId="0" fontId="2" fillId="0" borderId="22" xfId="0" applyFont="1" applyFill="1" applyBorder="1" applyProtection="1"/>
    <xf numFmtId="0" fontId="0" fillId="0" borderId="21" xfId="0" applyFill="1" applyBorder="1" applyProtection="1"/>
    <xf numFmtId="0" fontId="2" fillId="0" borderId="23" xfId="0" applyFont="1" applyFill="1" applyBorder="1" applyProtection="1"/>
    <xf numFmtId="0" fontId="0" fillId="0" borderId="16" xfId="0" applyFill="1" applyBorder="1" applyProtection="1"/>
    <xf numFmtId="0" fontId="0" fillId="0" borderId="16" xfId="0" applyFont="1" applyFill="1" applyBorder="1" applyProtection="1"/>
    <xf numFmtId="0" fontId="2" fillId="0" borderId="20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24" xfId="0" applyFont="1" applyFill="1" applyBorder="1" applyAlignment="1" applyProtection="1">
      <alignment horizontal="center" vertical="top" wrapText="1"/>
    </xf>
    <xf numFmtId="0" fontId="2" fillId="0" borderId="25" xfId="0" applyFont="1" applyFill="1" applyBorder="1" applyAlignment="1" applyProtection="1">
      <alignment vertical="top" wrapText="1"/>
    </xf>
    <xf numFmtId="0" fontId="2" fillId="0" borderId="26" xfId="0" applyFont="1" applyFill="1" applyBorder="1" applyAlignment="1" applyProtection="1">
      <alignment vertical="top" wrapText="1"/>
    </xf>
    <xf numFmtId="0" fontId="2" fillId="0" borderId="27" xfId="0" applyFont="1" applyFill="1" applyBorder="1" applyAlignment="1" applyProtection="1">
      <alignment vertical="top" wrapText="1"/>
    </xf>
    <xf numFmtId="0" fontId="2" fillId="0" borderId="24" xfId="0" applyFont="1" applyFill="1" applyBorder="1" applyAlignment="1" applyProtection="1">
      <alignment vertical="top" wrapText="1"/>
    </xf>
    <xf numFmtId="2" fontId="0" fillId="0" borderId="21" xfId="0" applyNumberFormat="1" applyFill="1" applyBorder="1" applyProtection="1"/>
    <xf numFmtId="164" fontId="0" fillId="0" borderId="21" xfId="1" applyNumberFormat="1" applyFont="1" applyFill="1" applyBorder="1" applyProtection="1"/>
    <xf numFmtId="0" fontId="0" fillId="0" borderId="11" xfId="0" applyFont="1" applyFill="1" applyBorder="1" applyProtection="1"/>
    <xf numFmtId="0" fontId="0" fillId="0" borderId="11" xfId="0" applyFill="1" applyBorder="1" applyProtection="1"/>
    <xf numFmtId="2" fontId="0" fillId="0" borderId="11" xfId="0" applyNumberFormat="1" applyFill="1" applyBorder="1" applyProtection="1"/>
    <xf numFmtId="164" fontId="0" fillId="0" borderId="11" xfId="1" applyNumberFormat="1" applyFont="1" applyFill="1" applyBorder="1" applyProtection="1"/>
    <xf numFmtId="2" fontId="0" fillId="0" borderId="16" xfId="0" applyNumberFormat="1" applyFill="1" applyBorder="1" applyProtection="1"/>
    <xf numFmtId="164" fontId="0" fillId="0" borderId="16" xfId="1" applyNumberFormat="1" applyFont="1" applyFill="1" applyBorder="1" applyProtection="1"/>
    <xf numFmtId="0" fontId="2" fillId="0" borderId="12" xfId="0" applyFont="1" applyFill="1" applyBorder="1" applyProtection="1"/>
    <xf numFmtId="0" fontId="2" fillId="0" borderId="19" xfId="0" applyFont="1" applyFill="1" applyBorder="1" applyProtection="1"/>
    <xf numFmtId="0" fontId="2" fillId="0" borderId="17" xfId="0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2" fontId="0" fillId="0" borderId="10" xfId="0" applyNumberFormat="1" applyFill="1" applyBorder="1" applyProtection="1"/>
    <xf numFmtId="2" fontId="0" fillId="0" borderId="18" xfId="0" applyNumberFormat="1" applyFill="1" applyBorder="1" applyProtection="1"/>
    <xf numFmtId="2" fontId="0" fillId="0" borderId="15" xfId="0" applyNumberFormat="1" applyFill="1" applyBorder="1" applyProtection="1"/>
    <xf numFmtId="2" fontId="2" fillId="0" borderId="10" xfId="0" applyNumberFormat="1" applyFont="1" applyFill="1" applyBorder="1" applyProtection="1"/>
    <xf numFmtId="2" fontId="2" fillId="0" borderId="18" xfId="0" applyNumberFormat="1" applyFont="1" applyFill="1" applyBorder="1" applyProtection="1"/>
    <xf numFmtId="2" fontId="2" fillId="0" borderId="15" xfId="0" applyNumberFormat="1" applyFont="1" applyFill="1" applyBorder="1" applyProtection="1"/>
    <xf numFmtId="164" fontId="2" fillId="0" borderId="11" xfId="1" applyNumberFormat="1" applyFont="1" applyFill="1" applyBorder="1" applyProtection="1"/>
    <xf numFmtId="164" fontId="2" fillId="0" borderId="21" xfId="1" applyNumberFormat="1" applyFont="1" applyFill="1" applyBorder="1" applyProtection="1"/>
    <xf numFmtId="164" fontId="2" fillId="0" borderId="16" xfId="1" applyNumberFormat="1" applyFont="1" applyFill="1" applyBorder="1" applyProtection="1"/>
    <xf numFmtId="164" fontId="0" fillId="0" borderId="12" xfId="1" applyNumberFormat="1" applyFont="1" applyFill="1" applyBorder="1" applyProtection="1"/>
    <xf numFmtId="164" fontId="0" fillId="0" borderId="19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2" fillId="0" borderId="12" xfId="1" applyNumberFormat="1" applyFont="1" applyFill="1" applyBorder="1" applyProtection="1"/>
    <xf numFmtId="164" fontId="2" fillId="0" borderId="19" xfId="1" applyNumberFormat="1" applyFont="1" applyFill="1" applyBorder="1" applyProtection="1"/>
    <xf numFmtId="164" fontId="2" fillId="0" borderId="17" xfId="1" applyNumberFormat="1" applyFont="1" applyFill="1" applyBorder="1" applyProtection="1"/>
    <xf numFmtId="0" fontId="2" fillId="0" borderId="31" xfId="0" applyFont="1" applyFill="1" applyBorder="1" applyAlignment="1" applyProtection="1">
      <alignment horizontal="center" vertical="top" wrapText="1"/>
    </xf>
    <xf numFmtId="0" fontId="2" fillId="0" borderId="32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abSelected="1" workbookViewId="0"/>
  </sheetViews>
  <sheetFormatPr defaultRowHeight="15" x14ac:dyDescent="0.25"/>
  <cols>
    <col min="1" max="1" width="13.7109375" customWidth="1"/>
    <col min="2" max="2" width="24.42578125" customWidth="1"/>
    <col min="3" max="3" width="7.7109375" customWidth="1"/>
    <col min="4" max="4" width="21.5703125" customWidth="1"/>
    <col min="5" max="5" width="7.7109375" customWidth="1"/>
    <col min="6" max="6" width="21.5703125" customWidth="1"/>
    <col min="7" max="7" width="9" customWidth="1"/>
    <col min="8" max="8" width="7.7109375" customWidth="1"/>
    <col min="9" max="9" width="9" customWidth="1"/>
    <col min="10" max="10" width="7.7109375" customWidth="1"/>
    <col min="11" max="11" width="9" customWidth="1"/>
    <col min="12" max="12" width="7.7109375" customWidth="1"/>
    <col min="13" max="13" width="9" customWidth="1"/>
    <col min="14" max="14" width="7.7109375" customWidth="1"/>
    <col min="15" max="15" width="9" customWidth="1"/>
    <col min="16" max="16" width="7.7109375" customWidth="1"/>
    <col min="17" max="17" width="9" customWidth="1"/>
    <col min="18" max="18" width="7.7109375" customWidth="1"/>
    <col min="19" max="19" width="9" customWidth="1"/>
    <col min="20" max="20" width="7.7109375" customWidth="1"/>
    <col min="21" max="21" width="9" customWidth="1"/>
    <col min="22" max="22" width="7.7109375" customWidth="1"/>
    <col min="23" max="23" width="9" customWidth="1"/>
    <col min="24" max="24" width="7.7109375" customWidth="1"/>
    <col min="25" max="25" width="9" customWidth="1"/>
    <col min="26" max="26" width="7.7109375" customWidth="1"/>
    <col min="27" max="28" width="9.7109375" customWidth="1"/>
  </cols>
  <sheetData>
    <row r="1" spans="1:28" ht="19.5" thickBot="1" x14ac:dyDescent="0.35">
      <c r="A1" s="1" t="s">
        <v>84</v>
      </c>
      <c r="C1" s="1"/>
      <c r="D1" s="1"/>
      <c r="E1" s="1"/>
    </row>
    <row r="2" spans="1:28" ht="15.75" thickBot="1" x14ac:dyDescent="0.3">
      <c r="G2" s="2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</row>
    <row r="3" spans="1:28" ht="15.75" thickBot="1" x14ac:dyDescent="0.3">
      <c r="G3" s="5" t="s">
        <v>1</v>
      </c>
      <c r="H3" s="6"/>
      <c r="I3" s="6"/>
      <c r="J3" s="6"/>
      <c r="K3" s="6"/>
      <c r="L3" s="6"/>
      <c r="M3" s="6"/>
      <c r="N3" s="6"/>
      <c r="O3" s="6"/>
      <c r="P3" s="7"/>
      <c r="Q3" s="5" t="s">
        <v>2</v>
      </c>
      <c r="R3" s="6"/>
      <c r="S3" s="6"/>
      <c r="T3" s="6"/>
      <c r="U3" s="6"/>
      <c r="V3" s="6"/>
      <c r="W3" s="6"/>
      <c r="X3" s="6"/>
      <c r="Y3" s="6"/>
      <c r="Z3" s="8"/>
      <c r="AA3" s="9" t="s">
        <v>39</v>
      </c>
      <c r="AB3" s="10"/>
    </row>
    <row r="4" spans="1:28" ht="45" x14ac:dyDescent="0.25">
      <c r="A4" s="24" t="s">
        <v>71</v>
      </c>
      <c r="B4" s="25" t="s">
        <v>72</v>
      </c>
      <c r="C4" s="26" t="s">
        <v>73</v>
      </c>
      <c r="D4" s="26"/>
      <c r="E4" s="26" t="s">
        <v>74</v>
      </c>
      <c r="F4" s="27"/>
      <c r="G4" s="23" t="s">
        <v>3</v>
      </c>
      <c r="H4" s="12"/>
      <c r="I4" s="12" t="s">
        <v>4</v>
      </c>
      <c r="J4" s="12"/>
      <c r="K4" s="12" t="s">
        <v>5</v>
      </c>
      <c r="L4" s="12"/>
      <c r="M4" s="62" t="s">
        <v>6</v>
      </c>
      <c r="N4" s="63"/>
      <c r="O4" s="11" t="s">
        <v>7</v>
      </c>
      <c r="P4" s="13"/>
      <c r="Q4" s="11" t="s">
        <v>3</v>
      </c>
      <c r="R4" s="12"/>
      <c r="S4" s="12" t="s">
        <v>4</v>
      </c>
      <c r="T4" s="12"/>
      <c r="U4" s="12" t="s">
        <v>5</v>
      </c>
      <c r="V4" s="12"/>
      <c r="W4" s="62" t="s">
        <v>6</v>
      </c>
      <c r="X4" s="63"/>
      <c r="Y4" s="11" t="s">
        <v>7</v>
      </c>
      <c r="Z4" s="13"/>
      <c r="AA4" s="14" t="s">
        <v>40</v>
      </c>
      <c r="AB4" s="15"/>
    </row>
    <row r="5" spans="1:28" ht="48" customHeight="1" thickBot="1" x14ac:dyDescent="0.3">
      <c r="A5" s="28" t="s">
        <v>75</v>
      </c>
      <c r="B5" s="29" t="s">
        <v>76</v>
      </c>
      <c r="C5" s="29" t="s">
        <v>77</v>
      </c>
      <c r="D5" s="29" t="s">
        <v>78</v>
      </c>
      <c r="E5" s="29" t="s">
        <v>77</v>
      </c>
      <c r="F5" s="30" t="s">
        <v>78</v>
      </c>
      <c r="G5" s="31" t="s">
        <v>41</v>
      </c>
      <c r="H5" s="29" t="s">
        <v>42</v>
      </c>
      <c r="I5" s="29" t="s">
        <v>41</v>
      </c>
      <c r="J5" s="29" t="s">
        <v>42</v>
      </c>
      <c r="K5" s="29" t="s">
        <v>41</v>
      </c>
      <c r="L5" s="29" t="s">
        <v>42</v>
      </c>
      <c r="M5" s="29" t="s">
        <v>41</v>
      </c>
      <c r="N5" s="30" t="s">
        <v>42</v>
      </c>
      <c r="O5" s="32" t="s">
        <v>41</v>
      </c>
      <c r="P5" s="30" t="s">
        <v>42</v>
      </c>
      <c r="Q5" s="32" t="s">
        <v>41</v>
      </c>
      <c r="R5" s="29" t="s">
        <v>42</v>
      </c>
      <c r="S5" s="29" t="s">
        <v>41</v>
      </c>
      <c r="T5" s="29" t="s">
        <v>42</v>
      </c>
      <c r="U5" s="29" t="s">
        <v>41</v>
      </c>
      <c r="V5" s="29" t="s">
        <v>42</v>
      </c>
      <c r="W5" s="29" t="s">
        <v>41</v>
      </c>
      <c r="X5" s="30" t="s">
        <v>42</v>
      </c>
      <c r="Y5" s="32" t="s">
        <v>41</v>
      </c>
      <c r="Z5" s="30" t="s">
        <v>42</v>
      </c>
      <c r="AA5" s="32" t="s">
        <v>41</v>
      </c>
      <c r="AB5" s="30" t="s">
        <v>42</v>
      </c>
    </row>
    <row r="6" spans="1:28" x14ac:dyDescent="0.25">
      <c r="A6" s="44">
        <v>1</v>
      </c>
      <c r="B6" s="16" t="s">
        <v>8</v>
      </c>
      <c r="C6" s="35" t="s">
        <v>49</v>
      </c>
      <c r="D6" s="35" t="s">
        <v>50</v>
      </c>
      <c r="E6" s="36" t="s">
        <v>62</v>
      </c>
      <c r="F6" s="41" t="s">
        <v>20</v>
      </c>
      <c r="G6" s="47">
        <v>2.61</v>
      </c>
      <c r="H6" s="38">
        <f>G6/$AA6</f>
        <v>0.29194630872483224</v>
      </c>
      <c r="I6" s="37">
        <v>2.58</v>
      </c>
      <c r="J6" s="38">
        <f>I6/$AA6</f>
        <v>0.28859060402684567</v>
      </c>
      <c r="K6" s="37">
        <v>1.22</v>
      </c>
      <c r="L6" s="38">
        <f>K6/$AA6</f>
        <v>0.13646532438478748</v>
      </c>
      <c r="M6" s="37">
        <v>0.33</v>
      </c>
      <c r="N6" s="38">
        <f>M6/$AA6</f>
        <v>3.6912751677852351E-2</v>
      </c>
      <c r="O6" s="50">
        <v>6.74</v>
      </c>
      <c r="P6" s="53">
        <f>O6/$AA6</f>
        <v>0.75391498881431773</v>
      </c>
      <c r="Q6" s="47">
        <v>1.22</v>
      </c>
      <c r="R6" s="38">
        <f>Q6/$AA6</f>
        <v>0.13646532438478748</v>
      </c>
      <c r="S6" s="37">
        <v>0.59</v>
      </c>
      <c r="T6" s="38">
        <f>S6/$AA6</f>
        <v>6.5995525727069348E-2</v>
      </c>
      <c r="U6" s="37">
        <v>0.32</v>
      </c>
      <c r="V6" s="38">
        <f>U6/$AA6</f>
        <v>3.5794183445190163E-2</v>
      </c>
      <c r="W6" s="37">
        <v>7.0000000000000007E-2</v>
      </c>
      <c r="X6" s="56">
        <f>W6/$AA6</f>
        <v>7.8299776286353488E-3</v>
      </c>
      <c r="Y6" s="50">
        <v>2.19</v>
      </c>
      <c r="Z6" s="59">
        <f>Y6/$AA6</f>
        <v>0.24496644295302014</v>
      </c>
      <c r="AA6" s="50">
        <f>SUM(G6,I6,K6,M6,Q6,S6,U6,W6)</f>
        <v>8.94</v>
      </c>
      <c r="AB6" s="59">
        <f>SUM(H6,J6,L6,N6,R6,T6,V6,X6)</f>
        <v>1</v>
      </c>
    </row>
    <row r="7" spans="1:28" x14ac:dyDescent="0.25">
      <c r="A7" s="45">
        <v>2</v>
      </c>
      <c r="B7" s="18" t="s">
        <v>8</v>
      </c>
      <c r="C7" s="17" t="s">
        <v>49</v>
      </c>
      <c r="D7" s="17" t="s">
        <v>50</v>
      </c>
      <c r="E7" s="19" t="s">
        <v>63</v>
      </c>
      <c r="F7" s="42" t="s">
        <v>21</v>
      </c>
      <c r="G7" s="48">
        <v>2.57</v>
      </c>
      <c r="H7" s="34">
        <f t="shared" ref="H7:J24" si="0">G7/$AA7</f>
        <v>0.550321199143469</v>
      </c>
      <c r="I7" s="33">
        <v>0.9</v>
      </c>
      <c r="J7" s="34">
        <f t="shared" si="0"/>
        <v>0.19271948608137049</v>
      </c>
      <c r="K7" s="33">
        <v>0.71</v>
      </c>
      <c r="L7" s="34">
        <f t="shared" ref="L7" si="1">K7/$AA7</f>
        <v>0.15203426124197003</v>
      </c>
      <c r="M7" s="33">
        <v>0.13</v>
      </c>
      <c r="N7" s="34">
        <f t="shared" ref="N7" si="2">M7/$AA7</f>
        <v>2.7837259100642404E-2</v>
      </c>
      <c r="O7" s="51">
        <v>4.29</v>
      </c>
      <c r="P7" s="54">
        <f t="shared" ref="P7" si="3">O7/$AA7</f>
        <v>0.91862955032119931</v>
      </c>
      <c r="Q7" s="48">
        <v>0.24</v>
      </c>
      <c r="R7" s="34">
        <f t="shared" ref="R7" si="4">Q7/$AA7</f>
        <v>5.1391862955032126E-2</v>
      </c>
      <c r="S7" s="33">
        <v>0.06</v>
      </c>
      <c r="T7" s="34">
        <f t="shared" ref="T7" si="5">S7/$AA7</f>
        <v>1.2847965738758032E-2</v>
      </c>
      <c r="U7" s="33">
        <v>0.06</v>
      </c>
      <c r="V7" s="34">
        <f t="shared" ref="V7" si="6">U7/$AA7</f>
        <v>1.2847965738758032E-2</v>
      </c>
      <c r="W7" s="33">
        <v>0</v>
      </c>
      <c r="X7" s="57">
        <f t="shared" ref="X7" si="7">W7/$AA7</f>
        <v>0</v>
      </c>
      <c r="Y7" s="51">
        <v>0.34</v>
      </c>
      <c r="Z7" s="60">
        <f t="shared" ref="Z7" si="8">Y7/$AA7</f>
        <v>7.2805139186295525E-2</v>
      </c>
      <c r="AA7" s="51">
        <f t="shared" ref="AA7:AA24" si="9">SUM(G7,I7,K7,M7,Q7,S7,U7,W7)</f>
        <v>4.669999999999999</v>
      </c>
      <c r="AB7" s="60">
        <f t="shared" ref="AB7:AB24" si="10">SUM(H7,J7,L7,N7,R7,T7,V7,X7)</f>
        <v>1.0000000000000002</v>
      </c>
    </row>
    <row r="8" spans="1:28" x14ac:dyDescent="0.25">
      <c r="A8" s="45">
        <v>3</v>
      </c>
      <c r="B8" s="18" t="s">
        <v>8</v>
      </c>
      <c r="C8" s="17" t="s">
        <v>49</v>
      </c>
      <c r="D8" s="17" t="s">
        <v>50</v>
      </c>
      <c r="E8" s="19" t="s">
        <v>64</v>
      </c>
      <c r="F8" s="42" t="s">
        <v>22</v>
      </c>
      <c r="G8" s="48">
        <v>1.37</v>
      </c>
      <c r="H8" s="34">
        <f t="shared" si="0"/>
        <v>0.43354430379746844</v>
      </c>
      <c r="I8" s="33">
        <v>0.99</v>
      </c>
      <c r="J8" s="34">
        <f t="shared" si="0"/>
        <v>0.31329113924050633</v>
      </c>
      <c r="K8" s="33">
        <v>0.55000000000000004</v>
      </c>
      <c r="L8" s="34">
        <f t="shared" ref="L8" si="11">K8/$AA8</f>
        <v>0.17405063291139244</v>
      </c>
      <c r="M8" s="33">
        <v>0.14000000000000001</v>
      </c>
      <c r="N8" s="34">
        <f t="shared" ref="N8" si="12">M8/$AA8</f>
        <v>4.4303797468354437E-2</v>
      </c>
      <c r="O8" s="51">
        <v>3.04</v>
      </c>
      <c r="P8" s="54">
        <f t="shared" ref="P8" si="13">O8/$AA8</f>
        <v>0.96202531645569633</v>
      </c>
      <c r="Q8" s="48">
        <v>0.04</v>
      </c>
      <c r="R8" s="34">
        <f t="shared" ref="R8" si="14">Q8/$AA8</f>
        <v>1.2658227848101267E-2</v>
      </c>
      <c r="S8" s="33">
        <v>0.03</v>
      </c>
      <c r="T8" s="34">
        <f t="shared" ref="T8" si="15">S8/$AA8</f>
        <v>9.4936708860759497E-3</v>
      </c>
      <c r="U8" s="33">
        <v>0.03</v>
      </c>
      <c r="V8" s="34">
        <f t="shared" ref="V8" si="16">U8/$AA8</f>
        <v>9.4936708860759497E-3</v>
      </c>
      <c r="W8" s="33">
        <v>0.01</v>
      </c>
      <c r="X8" s="57">
        <f t="shared" ref="X8" si="17">W8/$AA8</f>
        <v>3.1645569620253168E-3</v>
      </c>
      <c r="Y8" s="51">
        <v>0.11</v>
      </c>
      <c r="Z8" s="60">
        <f t="shared" ref="Z8" si="18">Y8/$AA8</f>
        <v>3.4810126582278486E-2</v>
      </c>
      <c r="AA8" s="51">
        <f t="shared" si="9"/>
        <v>3.1599999999999997</v>
      </c>
      <c r="AB8" s="60">
        <f t="shared" si="10"/>
        <v>1.0000000000000002</v>
      </c>
    </row>
    <row r="9" spans="1:28" x14ac:dyDescent="0.25">
      <c r="A9" s="45">
        <v>4</v>
      </c>
      <c r="B9" s="18" t="s">
        <v>8</v>
      </c>
      <c r="C9" s="17" t="s">
        <v>49</v>
      </c>
      <c r="D9" s="17" t="s">
        <v>50</v>
      </c>
      <c r="E9" s="17" t="s">
        <v>51</v>
      </c>
      <c r="F9" s="42" t="s">
        <v>11</v>
      </c>
      <c r="G9" s="48">
        <v>1.31</v>
      </c>
      <c r="H9" s="34">
        <f t="shared" si="0"/>
        <v>0.36592178770949724</v>
      </c>
      <c r="I9" s="33">
        <v>1.1399999999999999</v>
      </c>
      <c r="J9" s="34">
        <f t="shared" si="0"/>
        <v>0.31843575418994408</v>
      </c>
      <c r="K9" s="33">
        <v>0.52</v>
      </c>
      <c r="L9" s="34">
        <f t="shared" ref="L9" si="19">K9/$AA9</f>
        <v>0.14525139664804471</v>
      </c>
      <c r="M9" s="33">
        <v>0.16</v>
      </c>
      <c r="N9" s="34">
        <f t="shared" ref="N9" si="20">M9/$AA9</f>
        <v>4.4692737430167599E-2</v>
      </c>
      <c r="O9" s="51">
        <v>3.13</v>
      </c>
      <c r="P9" s="54">
        <f t="shared" ref="P9" si="21">O9/$AA9</f>
        <v>0.87430167597765363</v>
      </c>
      <c r="Q9" s="48">
        <v>0.22</v>
      </c>
      <c r="R9" s="34">
        <f t="shared" ref="R9" si="22">Q9/$AA9</f>
        <v>6.1452513966480445E-2</v>
      </c>
      <c r="S9" s="33">
        <v>0.15</v>
      </c>
      <c r="T9" s="34">
        <f t="shared" ref="T9" si="23">S9/$AA9</f>
        <v>4.189944134078212E-2</v>
      </c>
      <c r="U9" s="33">
        <v>7.0000000000000007E-2</v>
      </c>
      <c r="V9" s="34">
        <f t="shared" ref="V9" si="24">U9/$AA9</f>
        <v>1.9553072625698324E-2</v>
      </c>
      <c r="W9" s="33">
        <v>0.01</v>
      </c>
      <c r="X9" s="57">
        <f t="shared" ref="X9" si="25">W9/$AA9</f>
        <v>2.7932960893854749E-3</v>
      </c>
      <c r="Y9" s="51">
        <v>0.45</v>
      </c>
      <c r="Z9" s="60">
        <f t="shared" ref="Z9" si="26">Y9/$AA9</f>
        <v>0.12569832402234637</v>
      </c>
      <c r="AA9" s="51">
        <f t="shared" si="9"/>
        <v>3.58</v>
      </c>
      <c r="AB9" s="60">
        <f t="shared" si="10"/>
        <v>1</v>
      </c>
    </row>
    <row r="10" spans="1:28" x14ac:dyDescent="0.25">
      <c r="A10" s="45">
        <v>5</v>
      </c>
      <c r="B10" s="18" t="s">
        <v>8</v>
      </c>
      <c r="C10" s="17" t="s">
        <v>49</v>
      </c>
      <c r="D10" s="17" t="s">
        <v>50</v>
      </c>
      <c r="E10" s="19" t="s">
        <v>53</v>
      </c>
      <c r="F10" s="42" t="s">
        <v>13</v>
      </c>
      <c r="G10" s="48">
        <v>1.61</v>
      </c>
      <c r="H10" s="34">
        <f t="shared" si="0"/>
        <v>0.25515055467511888</v>
      </c>
      <c r="I10" s="33">
        <v>2.4300000000000002</v>
      </c>
      <c r="J10" s="34">
        <f t="shared" si="0"/>
        <v>0.38510301109350242</v>
      </c>
      <c r="K10" s="33">
        <v>0.99</v>
      </c>
      <c r="L10" s="34">
        <f t="shared" ref="L10" si="27">K10/$AA10</f>
        <v>0.15689381933438987</v>
      </c>
      <c r="M10" s="33">
        <v>0.28999999999999998</v>
      </c>
      <c r="N10" s="34">
        <f t="shared" ref="N10" si="28">M10/$AA10</f>
        <v>4.5958795562599047E-2</v>
      </c>
      <c r="O10" s="51">
        <v>5.32</v>
      </c>
      <c r="P10" s="54">
        <f t="shared" ref="P10" si="29">O10/$AA10</f>
        <v>0.84310618066561027</v>
      </c>
      <c r="Q10" s="48">
        <v>0.55000000000000004</v>
      </c>
      <c r="R10" s="34">
        <f t="shared" ref="R10" si="30">Q10/$AA10</f>
        <v>8.7163232963549928E-2</v>
      </c>
      <c r="S10" s="33">
        <v>0.28999999999999998</v>
      </c>
      <c r="T10" s="34">
        <f t="shared" ref="T10" si="31">S10/$AA10</f>
        <v>4.5958795562599047E-2</v>
      </c>
      <c r="U10" s="33">
        <v>0.13</v>
      </c>
      <c r="V10" s="34">
        <f t="shared" ref="V10" si="32">U10/$AA10</f>
        <v>2.0602218700475437E-2</v>
      </c>
      <c r="W10" s="33">
        <v>0.02</v>
      </c>
      <c r="X10" s="57">
        <f t="shared" ref="X10" si="33">W10/$AA10</f>
        <v>3.1695721077654518E-3</v>
      </c>
      <c r="Y10" s="51">
        <v>0.99</v>
      </c>
      <c r="Z10" s="60">
        <f t="shared" ref="Z10" si="34">Y10/$AA10</f>
        <v>0.15689381933438987</v>
      </c>
      <c r="AA10" s="51">
        <f t="shared" si="9"/>
        <v>6.31</v>
      </c>
      <c r="AB10" s="60">
        <f t="shared" si="10"/>
        <v>1</v>
      </c>
    </row>
    <row r="11" spans="1:28" x14ac:dyDescent="0.25">
      <c r="A11" s="45">
        <v>6</v>
      </c>
      <c r="B11" s="18" t="s">
        <v>8</v>
      </c>
      <c r="C11" s="17" t="s">
        <v>43</v>
      </c>
      <c r="D11" s="17" t="s">
        <v>44</v>
      </c>
      <c r="E11" s="17" t="s">
        <v>45</v>
      </c>
      <c r="F11" s="42" t="s">
        <v>9</v>
      </c>
      <c r="G11" s="48">
        <v>0.9</v>
      </c>
      <c r="H11" s="34">
        <f t="shared" si="0"/>
        <v>0.23255813953488375</v>
      </c>
      <c r="I11" s="33">
        <v>1.46</v>
      </c>
      <c r="J11" s="34">
        <f t="shared" si="0"/>
        <v>0.37726098191214474</v>
      </c>
      <c r="K11" s="33">
        <v>0.71</v>
      </c>
      <c r="L11" s="34">
        <f t="shared" ref="L11" si="35">K11/$AA11</f>
        <v>0.1834625322997416</v>
      </c>
      <c r="M11" s="33">
        <v>0.34</v>
      </c>
      <c r="N11" s="34">
        <f t="shared" ref="N11" si="36">M11/$AA11</f>
        <v>8.7855297157622747E-2</v>
      </c>
      <c r="O11" s="51">
        <v>3.41</v>
      </c>
      <c r="P11" s="54">
        <f t="shared" ref="P11" si="37">O11/$AA11</f>
        <v>0.88113695090439292</v>
      </c>
      <c r="Q11" s="48">
        <v>0.16</v>
      </c>
      <c r="R11" s="34">
        <f t="shared" ref="R11" si="38">Q11/$AA11</f>
        <v>4.1343669250645997E-2</v>
      </c>
      <c r="S11" s="33">
        <v>0.15</v>
      </c>
      <c r="T11" s="34">
        <f t="shared" ref="T11" si="39">S11/$AA11</f>
        <v>3.875968992248062E-2</v>
      </c>
      <c r="U11" s="33">
        <v>0.1</v>
      </c>
      <c r="V11" s="34">
        <f t="shared" ref="V11" si="40">U11/$AA11</f>
        <v>2.5839793281653749E-2</v>
      </c>
      <c r="W11" s="33">
        <v>0.05</v>
      </c>
      <c r="X11" s="57">
        <f t="shared" ref="X11" si="41">W11/$AA11</f>
        <v>1.2919896640826874E-2</v>
      </c>
      <c r="Y11" s="51">
        <v>0.46</v>
      </c>
      <c r="Z11" s="60">
        <f t="shared" ref="Z11" si="42">Y11/$AA11</f>
        <v>0.11886304909560726</v>
      </c>
      <c r="AA11" s="51">
        <f t="shared" si="9"/>
        <v>3.8699999999999997</v>
      </c>
      <c r="AB11" s="60">
        <f t="shared" si="10"/>
        <v>1.0000000000000002</v>
      </c>
    </row>
    <row r="12" spans="1:28" x14ac:dyDescent="0.25">
      <c r="A12" s="45">
        <v>7</v>
      </c>
      <c r="B12" s="18" t="s">
        <v>8</v>
      </c>
      <c r="C12" s="17" t="s">
        <v>46</v>
      </c>
      <c r="D12" s="17" t="s">
        <v>47</v>
      </c>
      <c r="E12" s="17" t="s">
        <v>48</v>
      </c>
      <c r="F12" s="42" t="s">
        <v>10</v>
      </c>
      <c r="G12" s="48">
        <v>1.42</v>
      </c>
      <c r="H12" s="34">
        <f t="shared" si="0"/>
        <v>0.38797814207650272</v>
      </c>
      <c r="I12" s="33">
        <v>1.21</v>
      </c>
      <c r="J12" s="34">
        <f t="shared" si="0"/>
        <v>0.3306010928961749</v>
      </c>
      <c r="K12" s="33">
        <v>0.57999999999999996</v>
      </c>
      <c r="L12" s="34">
        <f t="shared" ref="L12" si="43">K12/$AA12</f>
        <v>0.15846994535519127</v>
      </c>
      <c r="M12" s="33">
        <v>0.2</v>
      </c>
      <c r="N12" s="34">
        <f t="shared" ref="N12" si="44">M12/$AA12</f>
        <v>5.4644808743169404E-2</v>
      </c>
      <c r="O12" s="51">
        <v>3.41</v>
      </c>
      <c r="P12" s="54">
        <f t="shared" ref="P12" si="45">O12/$AA12</f>
        <v>0.9316939890710384</v>
      </c>
      <c r="Q12" s="48">
        <v>0.11</v>
      </c>
      <c r="R12" s="34">
        <f t="shared" ref="R12" si="46">Q12/$AA12</f>
        <v>3.0054644808743172E-2</v>
      </c>
      <c r="S12" s="33">
        <v>0.1</v>
      </c>
      <c r="T12" s="34">
        <f t="shared" ref="T12" si="47">S12/$AA12</f>
        <v>2.7322404371584702E-2</v>
      </c>
      <c r="U12" s="33">
        <v>0.03</v>
      </c>
      <c r="V12" s="34">
        <f t="shared" ref="V12" si="48">U12/$AA12</f>
        <v>8.1967213114754103E-3</v>
      </c>
      <c r="W12" s="33">
        <v>0.01</v>
      </c>
      <c r="X12" s="57">
        <f t="shared" ref="X12" si="49">W12/$AA12</f>
        <v>2.7322404371584704E-3</v>
      </c>
      <c r="Y12" s="51">
        <v>0.25</v>
      </c>
      <c r="Z12" s="60">
        <f t="shared" ref="Z12" si="50">Y12/$AA12</f>
        <v>6.8306010928961755E-2</v>
      </c>
      <c r="AA12" s="51">
        <f t="shared" si="9"/>
        <v>3.6599999999999997</v>
      </c>
      <c r="AB12" s="60">
        <f t="shared" si="10"/>
        <v>1</v>
      </c>
    </row>
    <row r="13" spans="1:28" x14ac:dyDescent="0.25">
      <c r="A13" s="45">
        <v>8</v>
      </c>
      <c r="B13" s="18" t="s">
        <v>8</v>
      </c>
      <c r="C13" s="17" t="s">
        <v>46</v>
      </c>
      <c r="D13" s="17" t="s">
        <v>47</v>
      </c>
      <c r="E13" s="17" t="s">
        <v>52</v>
      </c>
      <c r="F13" s="42" t="s">
        <v>12</v>
      </c>
      <c r="G13" s="48">
        <v>0.49</v>
      </c>
      <c r="H13" s="34">
        <f t="shared" si="0"/>
        <v>0.19291338582677162</v>
      </c>
      <c r="I13" s="33">
        <v>1.1100000000000001</v>
      </c>
      <c r="J13" s="34">
        <f t="shared" si="0"/>
        <v>0.43700787401574798</v>
      </c>
      <c r="K13" s="33">
        <v>0.39</v>
      </c>
      <c r="L13" s="34">
        <f t="shared" ref="L13" si="51">K13/$AA13</f>
        <v>0.15354330708661415</v>
      </c>
      <c r="M13" s="33">
        <v>0.14000000000000001</v>
      </c>
      <c r="N13" s="34">
        <f t="shared" ref="N13" si="52">M13/$AA13</f>
        <v>5.5118110236220465E-2</v>
      </c>
      <c r="O13" s="51">
        <v>2.13</v>
      </c>
      <c r="P13" s="54">
        <f t="shared" ref="P13" si="53">O13/$AA13</f>
        <v>0.83858267716535417</v>
      </c>
      <c r="Q13" s="48">
        <v>0.13</v>
      </c>
      <c r="R13" s="34">
        <f t="shared" ref="R13" si="54">Q13/$AA13</f>
        <v>5.1181102362204717E-2</v>
      </c>
      <c r="S13" s="33">
        <v>0.18</v>
      </c>
      <c r="T13" s="34">
        <f t="shared" ref="T13" si="55">S13/$AA13</f>
        <v>7.086614173228345E-2</v>
      </c>
      <c r="U13" s="33">
        <v>0.08</v>
      </c>
      <c r="V13" s="34">
        <f t="shared" ref="V13" si="56">U13/$AA13</f>
        <v>3.1496062992125977E-2</v>
      </c>
      <c r="W13" s="33">
        <v>0.02</v>
      </c>
      <c r="X13" s="57">
        <f t="shared" ref="X13" si="57">W13/$AA13</f>
        <v>7.8740157480314942E-3</v>
      </c>
      <c r="Y13" s="51">
        <v>0.41</v>
      </c>
      <c r="Z13" s="60">
        <f t="shared" ref="Z13" si="58">Y13/$AA13</f>
        <v>0.16141732283464563</v>
      </c>
      <c r="AA13" s="51">
        <f t="shared" si="9"/>
        <v>2.5400000000000005</v>
      </c>
      <c r="AB13" s="60">
        <f t="shared" si="10"/>
        <v>0.99999999999999978</v>
      </c>
    </row>
    <row r="14" spans="1:28" x14ac:dyDescent="0.25">
      <c r="A14" s="45">
        <v>9</v>
      </c>
      <c r="B14" s="18" t="s">
        <v>8</v>
      </c>
      <c r="C14" s="17" t="s">
        <v>46</v>
      </c>
      <c r="D14" s="17" t="s">
        <v>47</v>
      </c>
      <c r="E14" s="17" t="s">
        <v>54</v>
      </c>
      <c r="F14" s="42" t="s">
        <v>14</v>
      </c>
      <c r="G14" s="48">
        <v>0.51</v>
      </c>
      <c r="H14" s="34">
        <f t="shared" si="0"/>
        <v>0.18345323741007197</v>
      </c>
      <c r="I14" s="33">
        <v>1.29</v>
      </c>
      <c r="J14" s="34">
        <f t="shared" si="0"/>
        <v>0.46402877697841732</v>
      </c>
      <c r="K14" s="33">
        <v>0.47</v>
      </c>
      <c r="L14" s="34">
        <f t="shared" ref="L14" si="59">K14/$AA14</f>
        <v>0.16906474820143885</v>
      </c>
      <c r="M14" s="33">
        <v>0.26</v>
      </c>
      <c r="N14" s="34">
        <f t="shared" ref="N14" si="60">M14/$AA14</f>
        <v>9.3525179856115123E-2</v>
      </c>
      <c r="O14" s="51">
        <v>2.5</v>
      </c>
      <c r="P14" s="54">
        <f t="shared" ref="P14" si="61">O14/$AA14</f>
        <v>0.89928057553956842</v>
      </c>
      <c r="Q14" s="48">
        <v>0.09</v>
      </c>
      <c r="R14" s="34">
        <f t="shared" ref="R14" si="62">Q14/$AA14</f>
        <v>3.237410071942446E-2</v>
      </c>
      <c r="S14" s="33">
        <v>0.09</v>
      </c>
      <c r="T14" s="34">
        <f t="shared" ref="T14" si="63">S14/$AA14</f>
        <v>3.237410071942446E-2</v>
      </c>
      <c r="U14" s="33">
        <v>0.05</v>
      </c>
      <c r="V14" s="34">
        <f t="shared" ref="V14" si="64">U14/$AA14</f>
        <v>1.798561151079137E-2</v>
      </c>
      <c r="W14" s="33">
        <v>0.02</v>
      </c>
      <c r="X14" s="57">
        <f t="shared" ref="X14" si="65">W14/$AA14</f>
        <v>7.1942446043165471E-3</v>
      </c>
      <c r="Y14" s="51">
        <v>0.24</v>
      </c>
      <c r="Z14" s="60">
        <f t="shared" ref="Z14" si="66">Y14/$AA14</f>
        <v>8.6330935251798566E-2</v>
      </c>
      <c r="AA14" s="51">
        <f t="shared" si="9"/>
        <v>2.78</v>
      </c>
      <c r="AB14" s="60">
        <f t="shared" si="10"/>
        <v>1</v>
      </c>
    </row>
    <row r="15" spans="1:28" x14ac:dyDescent="0.25">
      <c r="A15" s="45">
        <v>10</v>
      </c>
      <c r="B15" s="18" t="s">
        <v>8</v>
      </c>
      <c r="C15" s="17" t="s">
        <v>46</v>
      </c>
      <c r="D15" s="17" t="s">
        <v>47</v>
      </c>
      <c r="E15" s="17" t="s">
        <v>55</v>
      </c>
      <c r="F15" s="42" t="s">
        <v>15</v>
      </c>
      <c r="G15" s="48">
        <v>0.81</v>
      </c>
      <c r="H15" s="34">
        <f t="shared" si="0"/>
        <v>0.32270916334661365</v>
      </c>
      <c r="I15" s="33">
        <v>0.9</v>
      </c>
      <c r="J15" s="34">
        <f t="shared" si="0"/>
        <v>0.35856573705179295</v>
      </c>
      <c r="K15" s="33">
        <v>0.34</v>
      </c>
      <c r="L15" s="34">
        <f t="shared" ref="L15" si="67">K15/$AA15</f>
        <v>0.13545816733067734</v>
      </c>
      <c r="M15" s="33">
        <v>0.13</v>
      </c>
      <c r="N15" s="34">
        <f t="shared" ref="N15" si="68">M15/$AA15</f>
        <v>5.1792828685258981E-2</v>
      </c>
      <c r="O15" s="51">
        <v>2.19</v>
      </c>
      <c r="P15" s="54">
        <f t="shared" ref="P15" si="69">O15/$AA15</f>
        <v>0.87250996015936277</v>
      </c>
      <c r="Q15" s="48">
        <v>0.15</v>
      </c>
      <c r="R15" s="34">
        <f t="shared" ref="R15" si="70">Q15/$AA15</f>
        <v>5.9760956175298821E-2</v>
      </c>
      <c r="S15" s="33">
        <v>0.13</v>
      </c>
      <c r="T15" s="34">
        <f t="shared" ref="T15" si="71">S15/$AA15</f>
        <v>5.1792828685258981E-2</v>
      </c>
      <c r="U15" s="33">
        <v>0.04</v>
      </c>
      <c r="V15" s="34">
        <f t="shared" ref="V15" si="72">U15/$AA15</f>
        <v>1.5936254980079684E-2</v>
      </c>
      <c r="W15" s="33">
        <v>0.01</v>
      </c>
      <c r="X15" s="57">
        <f t="shared" ref="X15" si="73">W15/$AA15</f>
        <v>3.9840637450199211E-3</v>
      </c>
      <c r="Y15" s="51">
        <v>0.34</v>
      </c>
      <c r="Z15" s="60">
        <f t="shared" ref="Z15" si="74">Y15/$AA15</f>
        <v>0.13545816733067734</v>
      </c>
      <c r="AA15" s="51">
        <f t="shared" si="9"/>
        <v>2.5099999999999993</v>
      </c>
      <c r="AB15" s="60">
        <f t="shared" si="10"/>
        <v>1.0000000000000007</v>
      </c>
    </row>
    <row r="16" spans="1:28" x14ac:dyDescent="0.25">
      <c r="A16" s="45">
        <v>11</v>
      </c>
      <c r="B16" s="18" t="s">
        <v>8</v>
      </c>
      <c r="C16" s="17" t="s">
        <v>46</v>
      </c>
      <c r="D16" s="17" t="s">
        <v>47</v>
      </c>
      <c r="E16" s="17" t="s">
        <v>56</v>
      </c>
      <c r="F16" s="42" t="s">
        <v>16</v>
      </c>
      <c r="G16" s="48">
        <v>0.83</v>
      </c>
      <c r="H16" s="34">
        <f t="shared" si="0"/>
        <v>0.30072463768115942</v>
      </c>
      <c r="I16" s="33">
        <v>0.88</v>
      </c>
      <c r="J16" s="34">
        <f t="shared" si="0"/>
        <v>0.31884057971014496</v>
      </c>
      <c r="K16" s="33">
        <v>0.45</v>
      </c>
      <c r="L16" s="34">
        <f t="shared" ref="L16" si="75">K16/$AA16</f>
        <v>0.1630434782608696</v>
      </c>
      <c r="M16" s="33">
        <v>0.13</v>
      </c>
      <c r="N16" s="34">
        <f t="shared" ref="N16" si="76">M16/$AA16</f>
        <v>4.7101449275362327E-2</v>
      </c>
      <c r="O16" s="51">
        <v>2.29</v>
      </c>
      <c r="P16" s="54">
        <f t="shared" ref="P16" si="77">O16/$AA16</f>
        <v>0.82971014492753636</v>
      </c>
      <c r="Q16" s="48">
        <v>0.25</v>
      </c>
      <c r="R16" s="34">
        <f t="shared" ref="R16" si="78">Q16/$AA16</f>
        <v>9.057971014492755E-2</v>
      </c>
      <c r="S16" s="33">
        <v>0.15</v>
      </c>
      <c r="T16" s="34">
        <f t="shared" ref="T16" si="79">S16/$AA16</f>
        <v>5.4347826086956527E-2</v>
      </c>
      <c r="U16" s="33">
        <v>0.06</v>
      </c>
      <c r="V16" s="34">
        <f t="shared" ref="V16" si="80">U16/$AA16</f>
        <v>2.1739130434782608E-2</v>
      </c>
      <c r="W16" s="33">
        <v>0.01</v>
      </c>
      <c r="X16" s="57">
        <f t="shared" ref="X16" si="81">W16/$AA16</f>
        <v>3.6231884057971019E-3</v>
      </c>
      <c r="Y16" s="51">
        <v>0.47</v>
      </c>
      <c r="Z16" s="60">
        <f t="shared" ref="Z16" si="82">Y16/$AA16</f>
        <v>0.17028985507246377</v>
      </c>
      <c r="AA16" s="51">
        <f t="shared" si="9"/>
        <v>2.76</v>
      </c>
      <c r="AB16" s="60">
        <f t="shared" si="10"/>
        <v>1</v>
      </c>
    </row>
    <row r="17" spans="1:28" x14ac:dyDescent="0.25">
      <c r="A17" s="45">
        <v>12</v>
      </c>
      <c r="B17" s="18" t="s">
        <v>8</v>
      </c>
      <c r="C17" s="19" t="s">
        <v>57</v>
      </c>
      <c r="D17" s="19" t="s">
        <v>58</v>
      </c>
      <c r="E17" s="17" t="s">
        <v>59</v>
      </c>
      <c r="F17" s="42" t="s">
        <v>17</v>
      </c>
      <c r="G17" s="48">
        <v>2.57</v>
      </c>
      <c r="H17" s="34">
        <f t="shared" si="0"/>
        <v>0.28587319243604004</v>
      </c>
      <c r="I17" s="33">
        <v>2.85</v>
      </c>
      <c r="J17" s="34">
        <f t="shared" si="0"/>
        <v>0.31701890989988879</v>
      </c>
      <c r="K17" s="33">
        <v>1.57</v>
      </c>
      <c r="L17" s="34">
        <f t="shared" ref="L17" si="83">K17/$AA17</f>
        <v>0.1746384872080089</v>
      </c>
      <c r="M17" s="33">
        <v>0.44</v>
      </c>
      <c r="N17" s="34">
        <f t="shared" ref="N17" si="84">M17/$AA17</f>
        <v>4.8943270300333706E-2</v>
      </c>
      <c r="O17" s="51">
        <v>7.42</v>
      </c>
      <c r="P17" s="54">
        <f t="shared" ref="P17" si="85">O17/$AA17</f>
        <v>0.8253615127919911</v>
      </c>
      <c r="Q17" s="48">
        <v>0.72</v>
      </c>
      <c r="R17" s="34">
        <f t="shared" ref="R17" si="86">Q17/$AA17</f>
        <v>8.0088987764182426E-2</v>
      </c>
      <c r="S17" s="33">
        <v>0.52</v>
      </c>
      <c r="T17" s="34">
        <f t="shared" ref="T17" si="87">S17/$AA17</f>
        <v>5.78420467185762E-2</v>
      </c>
      <c r="U17" s="33">
        <v>0.26</v>
      </c>
      <c r="V17" s="34">
        <f t="shared" ref="V17" si="88">U17/$AA17</f>
        <v>2.89210233592881E-2</v>
      </c>
      <c r="W17" s="33">
        <v>0.06</v>
      </c>
      <c r="X17" s="57">
        <f t="shared" ref="X17" si="89">W17/$AA17</f>
        <v>6.6740823136818683E-3</v>
      </c>
      <c r="Y17" s="51">
        <v>1.56</v>
      </c>
      <c r="Z17" s="60">
        <f t="shared" ref="Z17" si="90">Y17/$AA17</f>
        <v>0.17352614015572859</v>
      </c>
      <c r="AA17" s="51">
        <f t="shared" si="9"/>
        <v>8.99</v>
      </c>
      <c r="AB17" s="60">
        <f t="shared" si="10"/>
        <v>1</v>
      </c>
    </row>
    <row r="18" spans="1:28" x14ac:dyDescent="0.25">
      <c r="A18" s="45">
        <v>13</v>
      </c>
      <c r="B18" s="18" t="s">
        <v>8</v>
      </c>
      <c r="C18" s="19" t="s">
        <v>57</v>
      </c>
      <c r="D18" s="19" t="s">
        <v>58</v>
      </c>
      <c r="E18" s="17" t="s">
        <v>60</v>
      </c>
      <c r="F18" s="42" t="s">
        <v>18</v>
      </c>
      <c r="G18" s="48">
        <v>1.97</v>
      </c>
      <c r="H18" s="34">
        <f t="shared" si="0"/>
        <v>0.20693277310924371</v>
      </c>
      <c r="I18" s="33">
        <v>3.24</v>
      </c>
      <c r="J18" s="34">
        <f t="shared" si="0"/>
        <v>0.34033613445378152</v>
      </c>
      <c r="K18" s="33">
        <v>1.76</v>
      </c>
      <c r="L18" s="34">
        <f t="shared" ref="L18" si="91">K18/$AA18</f>
        <v>0.18487394957983194</v>
      </c>
      <c r="M18" s="33">
        <v>0.48</v>
      </c>
      <c r="N18" s="34">
        <f t="shared" ref="N18" si="92">M18/$AA18</f>
        <v>5.0420168067226892E-2</v>
      </c>
      <c r="O18" s="51">
        <v>7.46</v>
      </c>
      <c r="P18" s="54">
        <f t="shared" ref="P18" si="93">O18/$AA18</f>
        <v>0.78361344537815125</v>
      </c>
      <c r="Q18" s="48">
        <v>0.93</v>
      </c>
      <c r="R18" s="34">
        <f t="shared" ref="R18" si="94">Q18/$AA18</f>
        <v>9.7689075630252115E-2</v>
      </c>
      <c r="S18" s="33">
        <v>0.66</v>
      </c>
      <c r="T18" s="34">
        <f t="shared" ref="T18" si="95">S18/$AA18</f>
        <v>6.9327731092436978E-2</v>
      </c>
      <c r="U18" s="33">
        <v>0.41</v>
      </c>
      <c r="V18" s="34">
        <f t="shared" ref="V18" si="96">U18/$AA18</f>
        <v>4.3067226890756302E-2</v>
      </c>
      <c r="W18" s="33">
        <v>7.0000000000000007E-2</v>
      </c>
      <c r="X18" s="57">
        <f t="shared" ref="X18" si="97">W18/$AA18</f>
        <v>7.352941176470589E-3</v>
      </c>
      <c r="Y18" s="51">
        <v>2.06</v>
      </c>
      <c r="Z18" s="60">
        <f t="shared" ref="Z18" si="98">Y18/$AA18</f>
        <v>0.21638655462184875</v>
      </c>
      <c r="AA18" s="51">
        <f t="shared" si="9"/>
        <v>9.52</v>
      </c>
      <c r="AB18" s="60">
        <f t="shared" si="10"/>
        <v>1</v>
      </c>
    </row>
    <row r="19" spans="1:28" x14ac:dyDescent="0.25">
      <c r="A19" s="45">
        <v>14</v>
      </c>
      <c r="B19" s="18" t="s">
        <v>8</v>
      </c>
      <c r="C19" s="19" t="s">
        <v>57</v>
      </c>
      <c r="D19" s="19" t="s">
        <v>58</v>
      </c>
      <c r="E19" s="17" t="s">
        <v>61</v>
      </c>
      <c r="F19" s="42" t="s">
        <v>19</v>
      </c>
      <c r="G19" s="48">
        <v>2.33</v>
      </c>
      <c r="H19" s="34">
        <f t="shared" si="0"/>
        <v>0.25436681222707419</v>
      </c>
      <c r="I19" s="33">
        <v>1.92</v>
      </c>
      <c r="J19" s="34">
        <f t="shared" si="0"/>
        <v>0.20960698689956328</v>
      </c>
      <c r="K19" s="33">
        <v>1.38</v>
      </c>
      <c r="L19" s="34">
        <f t="shared" ref="L19" si="99">K19/$AA19</f>
        <v>0.1506550218340611</v>
      </c>
      <c r="M19" s="33">
        <v>0.28000000000000003</v>
      </c>
      <c r="N19" s="34">
        <f t="shared" ref="N19" si="100">M19/$AA19</f>
        <v>3.0567685589519646E-2</v>
      </c>
      <c r="O19" s="51">
        <v>5.94</v>
      </c>
      <c r="P19" s="54">
        <f t="shared" ref="P19" si="101">O19/$AA19</f>
        <v>0.64847161572052392</v>
      </c>
      <c r="Q19" s="48">
        <v>2.04</v>
      </c>
      <c r="R19" s="34">
        <f t="shared" ref="R19" si="102">Q19/$AA19</f>
        <v>0.22270742358078599</v>
      </c>
      <c r="S19" s="33">
        <v>0.67</v>
      </c>
      <c r="T19" s="34">
        <f t="shared" ref="T19" si="103">S19/$AA19</f>
        <v>7.314410480349344E-2</v>
      </c>
      <c r="U19" s="33">
        <v>0.47</v>
      </c>
      <c r="V19" s="34">
        <f t="shared" ref="V19" si="104">U19/$AA19</f>
        <v>5.1310043668122259E-2</v>
      </c>
      <c r="W19" s="33">
        <v>7.0000000000000007E-2</v>
      </c>
      <c r="X19" s="57">
        <f t="shared" ref="X19" si="105">W19/$AA19</f>
        <v>7.6419213973799114E-3</v>
      </c>
      <c r="Y19" s="51">
        <v>3.23</v>
      </c>
      <c r="Z19" s="60">
        <f t="shared" ref="Z19" si="106">Y19/$AA19</f>
        <v>0.35262008733624445</v>
      </c>
      <c r="AA19" s="51">
        <f t="shared" si="9"/>
        <v>9.1600000000000019</v>
      </c>
      <c r="AB19" s="60">
        <f t="shared" si="10"/>
        <v>0.99999999999999989</v>
      </c>
    </row>
    <row r="20" spans="1:28" x14ac:dyDescent="0.25">
      <c r="A20" s="45">
        <v>15</v>
      </c>
      <c r="B20" s="18" t="s">
        <v>8</v>
      </c>
      <c r="C20" s="19" t="s">
        <v>57</v>
      </c>
      <c r="D20" s="19" t="s">
        <v>58</v>
      </c>
      <c r="E20" s="17" t="s">
        <v>67</v>
      </c>
      <c r="F20" s="42" t="s">
        <v>25</v>
      </c>
      <c r="G20" s="48">
        <v>1.84</v>
      </c>
      <c r="H20" s="34">
        <f t="shared" si="0"/>
        <v>0.26551226551226548</v>
      </c>
      <c r="I20" s="33">
        <v>0.74</v>
      </c>
      <c r="J20" s="34">
        <f t="shared" si="0"/>
        <v>0.10678210678210677</v>
      </c>
      <c r="K20" s="33">
        <v>0.66</v>
      </c>
      <c r="L20" s="34">
        <f t="shared" ref="L20" si="107">K20/$AA20</f>
        <v>9.5238095238095233E-2</v>
      </c>
      <c r="M20" s="33">
        <v>0.08</v>
      </c>
      <c r="N20" s="34">
        <f t="shared" ref="N20" si="108">M20/$AA20</f>
        <v>1.1544011544011544E-2</v>
      </c>
      <c r="O20" s="51">
        <v>3.32</v>
      </c>
      <c r="P20" s="54">
        <f t="shared" ref="P20" si="109">O20/$AA20</f>
        <v>0.47907647907647899</v>
      </c>
      <c r="Q20" s="48">
        <v>2.1800000000000002</v>
      </c>
      <c r="R20" s="34">
        <f t="shared" ref="R20" si="110">Q20/$AA20</f>
        <v>0.31457431457431456</v>
      </c>
      <c r="S20" s="33">
        <v>0.79</v>
      </c>
      <c r="T20" s="34">
        <f t="shared" ref="T20" si="111">S20/$AA20</f>
        <v>0.11399711399711399</v>
      </c>
      <c r="U20" s="33">
        <v>0.56999999999999995</v>
      </c>
      <c r="V20" s="34">
        <f t="shared" ref="V20" si="112">U20/$AA20</f>
        <v>8.2251082251082241E-2</v>
      </c>
      <c r="W20" s="33">
        <v>7.0000000000000007E-2</v>
      </c>
      <c r="X20" s="57">
        <f t="shared" ref="X20" si="113">W20/$AA20</f>
        <v>1.0101010101010102E-2</v>
      </c>
      <c r="Y20" s="51">
        <v>3.62</v>
      </c>
      <c r="Z20" s="60">
        <f t="shared" ref="Z20" si="114">Y20/$AA20</f>
        <v>0.52236652236652237</v>
      </c>
      <c r="AA20" s="51">
        <f t="shared" si="9"/>
        <v>6.9300000000000006</v>
      </c>
      <c r="AB20" s="60">
        <f t="shared" si="10"/>
        <v>0.99999999999999978</v>
      </c>
    </row>
    <row r="21" spans="1:28" x14ac:dyDescent="0.25">
      <c r="A21" s="45">
        <v>16</v>
      </c>
      <c r="B21" s="18" t="s">
        <v>8</v>
      </c>
      <c r="C21" s="19" t="s">
        <v>57</v>
      </c>
      <c r="D21" s="19" t="s">
        <v>58</v>
      </c>
      <c r="E21" s="17" t="s">
        <v>65</v>
      </c>
      <c r="F21" s="42" t="s">
        <v>23</v>
      </c>
      <c r="G21" s="48">
        <v>0.85</v>
      </c>
      <c r="H21" s="34">
        <f t="shared" si="0"/>
        <v>0.4941860465116279</v>
      </c>
      <c r="I21" s="33">
        <v>0.28999999999999998</v>
      </c>
      <c r="J21" s="34">
        <f t="shared" si="0"/>
        <v>0.16860465116279069</v>
      </c>
      <c r="K21" s="33">
        <v>0.26</v>
      </c>
      <c r="L21" s="34">
        <f t="shared" ref="L21" si="115">K21/$AA21</f>
        <v>0.15116279069767444</v>
      </c>
      <c r="M21" s="33">
        <v>0.04</v>
      </c>
      <c r="N21" s="34">
        <f t="shared" ref="N21" si="116">M21/$AA21</f>
        <v>2.3255813953488372E-2</v>
      </c>
      <c r="O21" s="51">
        <v>1.45</v>
      </c>
      <c r="P21" s="54">
        <f t="shared" ref="P21" si="117">O21/$AA21</f>
        <v>0.84302325581395343</v>
      </c>
      <c r="Q21" s="48">
        <v>0.18</v>
      </c>
      <c r="R21" s="34">
        <f t="shared" ref="R21" si="118">Q21/$AA21</f>
        <v>0.10465116279069767</v>
      </c>
      <c r="S21" s="33">
        <v>0.04</v>
      </c>
      <c r="T21" s="34">
        <f t="shared" ref="T21" si="119">S21/$AA21</f>
        <v>2.3255813953488372E-2</v>
      </c>
      <c r="U21" s="33">
        <v>0.05</v>
      </c>
      <c r="V21" s="34">
        <f t="shared" ref="V21" si="120">U21/$AA21</f>
        <v>2.9069767441860468E-2</v>
      </c>
      <c r="W21" s="33">
        <v>0.01</v>
      </c>
      <c r="X21" s="57">
        <f t="shared" ref="X21" si="121">W21/$AA21</f>
        <v>5.8139534883720929E-3</v>
      </c>
      <c r="Y21" s="51">
        <v>0.27</v>
      </c>
      <c r="Z21" s="60">
        <f t="shared" ref="Z21" si="122">Y21/$AA21</f>
        <v>0.15697674418604651</v>
      </c>
      <c r="AA21" s="51">
        <f t="shared" si="9"/>
        <v>1.72</v>
      </c>
      <c r="AB21" s="60">
        <f t="shared" si="10"/>
        <v>1</v>
      </c>
    </row>
    <row r="22" spans="1:28" x14ac:dyDescent="0.25">
      <c r="A22" s="45">
        <v>17</v>
      </c>
      <c r="B22" s="18" t="s">
        <v>8</v>
      </c>
      <c r="C22" s="19" t="s">
        <v>57</v>
      </c>
      <c r="D22" s="19" t="s">
        <v>58</v>
      </c>
      <c r="E22" s="17" t="s">
        <v>66</v>
      </c>
      <c r="F22" s="42" t="s">
        <v>24</v>
      </c>
      <c r="G22" s="48">
        <v>4.5999999999999996</v>
      </c>
      <c r="H22" s="34">
        <f t="shared" si="0"/>
        <v>0.42435424354243539</v>
      </c>
      <c r="I22" s="33">
        <v>1.54</v>
      </c>
      <c r="J22" s="34">
        <f t="shared" si="0"/>
        <v>0.14206642066420666</v>
      </c>
      <c r="K22" s="33">
        <v>1.69</v>
      </c>
      <c r="L22" s="34">
        <f t="shared" ref="L22" si="123">K22/$AA22</f>
        <v>0.1559040590405904</v>
      </c>
      <c r="M22" s="33">
        <v>0.33</v>
      </c>
      <c r="N22" s="34">
        <f t="shared" ref="N22" si="124">M22/$AA22</f>
        <v>3.0442804428044281E-2</v>
      </c>
      <c r="O22" s="51">
        <v>8.16</v>
      </c>
      <c r="P22" s="54">
        <f t="shared" ref="P22" si="125">O22/$AA22</f>
        <v>0.75276752767527677</v>
      </c>
      <c r="Q22" s="48">
        <v>1.75</v>
      </c>
      <c r="R22" s="34">
        <f t="shared" ref="R22" si="126">Q22/$AA22</f>
        <v>0.16143911439114392</v>
      </c>
      <c r="S22" s="33">
        <v>0.48</v>
      </c>
      <c r="T22" s="34">
        <f t="shared" ref="T22" si="127">S22/$AA22</f>
        <v>4.4280442804428041E-2</v>
      </c>
      <c r="U22" s="33">
        <v>0.41</v>
      </c>
      <c r="V22" s="34">
        <f t="shared" ref="V22" si="128">U22/$AA22</f>
        <v>3.7822878228782289E-2</v>
      </c>
      <c r="W22" s="33">
        <v>0.04</v>
      </c>
      <c r="X22" s="57">
        <f t="shared" ref="X22" si="129">W22/$AA22</f>
        <v>3.690036900369004E-3</v>
      </c>
      <c r="Y22" s="51">
        <v>2.66</v>
      </c>
      <c r="Z22" s="60">
        <f t="shared" ref="Z22" si="130">Y22/$AA22</f>
        <v>0.24538745387453875</v>
      </c>
      <c r="AA22" s="51">
        <f t="shared" si="9"/>
        <v>10.84</v>
      </c>
      <c r="AB22" s="60">
        <f t="shared" si="10"/>
        <v>0.99999999999999989</v>
      </c>
    </row>
    <row r="23" spans="1:28" x14ac:dyDescent="0.25">
      <c r="A23" s="45">
        <v>18</v>
      </c>
      <c r="B23" s="18" t="s">
        <v>8</v>
      </c>
      <c r="C23" s="19" t="s">
        <v>57</v>
      </c>
      <c r="D23" s="19" t="s">
        <v>58</v>
      </c>
      <c r="E23" s="17" t="s">
        <v>68</v>
      </c>
      <c r="F23" s="42" t="s">
        <v>26</v>
      </c>
      <c r="G23" s="48">
        <v>3.82</v>
      </c>
      <c r="H23" s="34">
        <f t="shared" si="0"/>
        <v>0.28743416102332581</v>
      </c>
      <c r="I23" s="33">
        <v>1.1200000000000001</v>
      </c>
      <c r="J23" s="34">
        <f t="shared" si="0"/>
        <v>8.4273890142964644E-2</v>
      </c>
      <c r="K23" s="33">
        <v>1.19</v>
      </c>
      <c r="L23" s="34">
        <f t="shared" ref="L23" si="131">K23/$AA23</f>
        <v>8.9541008276899925E-2</v>
      </c>
      <c r="M23" s="33">
        <v>0.1</v>
      </c>
      <c r="N23" s="34">
        <f t="shared" ref="N23" si="132">M23/$AA23</f>
        <v>7.5244544770504147E-3</v>
      </c>
      <c r="O23" s="51">
        <v>6.23</v>
      </c>
      <c r="P23" s="54">
        <f t="shared" ref="P23" si="133">O23/$AA23</f>
        <v>0.46877351392024086</v>
      </c>
      <c r="Q23" s="48">
        <v>4.66</v>
      </c>
      <c r="R23" s="34">
        <f t="shared" ref="R23" si="134">Q23/$AA23</f>
        <v>0.35063957863054934</v>
      </c>
      <c r="S23" s="33">
        <v>1.1399999999999999</v>
      </c>
      <c r="T23" s="34">
        <f t="shared" ref="T23" si="135">S23/$AA23</f>
        <v>8.5778781038374718E-2</v>
      </c>
      <c r="U23" s="33">
        <v>1.1599999999999999</v>
      </c>
      <c r="V23" s="34">
        <f t="shared" ref="V23" si="136">U23/$AA23</f>
        <v>8.7283671933784807E-2</v>
      </c>
      <c r="W23" s="33">
        <v>0.1</v>
      </c>
      <c r="X23" s="57">
        <f t="shared" ref="X23" si="137">W23/$AA23</f>
        <v>7.5244544770504147E-3</v>
      </c>
      <c r="Y23" s="51">
        <v>7.06</v>
      </c>
      <c r="Z23" s="60">
        <f t="shared" ref="Z23" si="138">Y23/$AA23</f>
        <v>0.5312264860797592</v>
      </c>
      <c r="AA23" s="51">
        <f t="shared" si="9"/>
        <v>13.29</v>
      </c>
      <c r="AB23" s="60">
        <f t="shared" si="10"/>
        <v>1.0000000000000002</v>
      </c>
    </row>
    <row r="24" spans="1:28" ht="15.75" thickBot="1" x14ac:dyDescent="0.3">
      <c r="A24" s="46">
        <v>19</v>
      </c>
      <c r="B24" s="20" t="s">
        <v>8</v>
      </c>
      <c r="C24" s="21" t="s">
        <v>69</v>
      </c>
      <c r="D24" s="22" t="s">
        <v>27</v>
      </c>
      <c r="E24" s="22" t="s">
        <v>70</v>
      </c>
      <c r="F24" s="43" t="s">
        <v>27</v>
      </c>
      <c r="G24" s="49">
        <v>0.2</v>
      </c>
      <c r="H24" s="40">
        <f t="shared" si="0"/>
        <v>0.45454545454545453</v>
      </c>
      <c r="I24" s="39">
        <v>0.1</v>
      </c>
      <c r="J24" s="40">
        <f t="shared" si="0"/>
        <v>0.22727272727272727</v>
      </c>
      <c r="K24" s="39">
        <v>7.0000000000000007E-2</v>
      </c>
      <c r="L24" s="40">
        <f t="shared" ref="L24" si="139">K24/$AA24</f>
        <v>0.15909090909090909</v>
      </c>
      <c r="M24" s="39">
        <v>0.05</v>
      </c>
      <c r="N24" s="40">
        <f t="shared" ref="N24" si="140">M24/$AA24</f>
        <v>0.11363636363636363</v>
      </c>
      <c r="O24" s="52">
        <v>0.42</v>
      </c>
      <c r="P24" s="55">
        <f t="shared" ref="P24" si="141">O24/$AA24</f>
        <v>0.95454545454545436</v>
      </c>
      <c r="Q24" s="49">
        <v>0.01</v>
      </c>
      <c r="R24" s="40">
        <f t="shared" ref="R24" si="142">Q24/$AA24</f>
        <v>2.2727272727272724E-2</v>
      </c>
      <c r="S24" s="39">
        <v>0</v>
      </c>
      <c r="T24" s="40">
        <f t="shared" ref="T24" si="143">S24/$AA24</f>
        <v>0</v>
      </c>
      <c r="U24" s="39">
        <v>0.01</v>
      </c>
      <c r="V24" s="40">
        <f t="shared" ref="V24" si="144">U24/$AA24</f>
        <v>2.2727272727272724E-2</v>
      </c>
      <c r="W24" s="39">
        <v>0</v>
      </c>
      <c r="X24" s="58">
        <f t="shared" ref="X24" si="145">W24/$AA24</f>
        <v>0</v>
      </c>
      <c r="Y24" s="52">
        <v>0.02</v>
      </c>
      <c r="Z24" s="61">
        <f t="shared" ref="Z24" si="146">Y24/$AA24</f>
        <v>4.5454545454545449E-2</v>
      </c>
      <c r="AA24" s="52">
        <f t="shared" si="9"/>
        <v>0.44000000000000006</v>
      </c>
      <c r="AB24" s="61">
        <f t="shared" si="10"/>
        <v>0.99999999999999989</v>
      </c>
    </row>
    <row r="28" spans="1:28" x14ac:dyDescent="0.25">
      <c r="B28" t="s">
        <v>28</v>
      </c>
      <c r="C28" t="s">
        <v>29</v>
      </c>
    </row>
    <row r="30" spans="1:28" x14ac:dyDescent="0.25">
      <c r="B30" t="s">
        <v>30</v>
      </c>
      <c r="C30" t="s">
        <v>31</v>
      </c>
    </row>
    <row r="32" spans="1:28" x14ac:dyDescent="0.25">
      <c r="B32" t="s">
        <v>32</v>
      </c>
    </row>
    <row r="34" spans="2:3" x14ac:dyDescent="0.25">
      <c r="B34" t="s">
        <v>33</v>
      </c>
      <c r="C34" t="s">
        <v>34</v>
      </c>
    </row>
    <row r="42" spans="2:3" x14ac:dyDescent="0.25">
      <c r="B42" t="s">
        <v>35</v>
      </c>
      <c r="C42" t="s">
        <v>36</v>
      </c>
    </row>
    <row r="44" spans="2:3" x14ac:dyDescent="0.25">
      <c r="B44" t="s">
        <v>37</v>
      </c>
      <c r="C44" t="s">
        <v>38</v>
      </c>
    </row>
    <row r="47" spans="2:3" x14ac:dyDescent="0.25">
      <c r="B47" t="s">
        <v>79</v>
      </c>
    </row>
    <row r="48" spans="2:3" x14ac:dyDescent="0.25">
      <c r="B48" t="s">
        <v>80</v>
      </c>
    </row>
    <row r="49" spans="2:2" x14ac:dyDescent="0.25">
      <c r="B49" t="s">
        <v>81</v>
      </c>
    </row>
    <row r="50" spans="2:2" x14ac:dyDescent="0.25">
      <c r="B50" t="s">
        <v>82</v>
      </c>
    </row>
    <row r="52" spans="2:2" x14ac:dyDescent="0.25">
      <c r="B52" t="s">
        <v>83</v>
      </c>
    </row>
  </sheetData>
  <autoFilter ref="A5:AB5"/>
  <mergeCells count="17">
    <mergeCell ref="G2:AB2"/>
    <mergeCell ref="G3:P3"/>
    <mergeCell ref="Q3:Z3"/>
    <mergeCell ref="AA3:AB3"/>
    <mergeCell ref="G4:H4"/>
    <mergeCell ref="O4:P4"/>
    <mergeCell ref="Y4:Z4"/>
    <mergeCell ref="AA4:AB4"/>
    <mergeCell ref="C4:D4"/>
    <mergeCell ref="E4:F4"/>
    <mergeCell ref="W4:X4"/>
    <mergeCell ref="M4:N4"/>
    <mergeCell ref="I4:J4"/>
    <mergeCell ref="K4:L4"/>
    <mergeCell ref="Q4:R4"/>
    <mergeCell ref="S4:T4"/>
    <mergeCell ref="U4: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2019-02-07T10:33:36Z</dcterms:created>
  <dcterms:modified xsi:type="dcterms:W3CDTF">2019-02-07T10:52:55Z</dcterms:modified>
</cp:coreProperties>
</file>