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Sheet1!$A$4:$Q$4</definedName>
  </definedNames>
  <calcPr calcId="162913" iterateDelta="1E-4"/>
</workbook>
</file>

<file path=xl/calcChain.xml><?xml version="1.0" encoding="utf-8"?>
<calcChain xmlns="http://schemas.openxmlformats.org/spreadsheetml/2006/main">
  <c r="Q23" i="1" l="1"/>
  <c r="O23" i="1"/>
  <c r="M23" i="1"/>
  <c r="K23" i="1"/>
  <c r="I23" i="1"/>
  <c r="G23" i="1"/>
  <c r="E23" i="1"/>
  <c r="M19" i="1"/>
  <c r="K19" i="1"/>
  <c r="N21" i="1"/>
  <c r="O21" i="1" s="1"/>
  <c r="L21" i="1"/>
  <c r="M21" i="1" s="1"/>
  <c r="J21" i="1"/>
  <c r="K21" i="1" s="1"/>
  <c r="H21" i="1"/>
  <c r="I21" i="1" s="1"/>
  <c r="F21" i="1"/>
  <c r="G21" i="1" s="1"/>
  <c r="N19" i="1"/>
  <c r="O19" i="1" s="1"/>
  <c r="L19" i="1"/>
  <c r="L23" i="1" s="1"/>
  <c r="J19" i="1"/>
  <c r="H19" i="1"/>
  <c r="I19" i="1" s="1"/>
  <c r="F19" i="1"/>
  <c r="G19" i="1" s="1"/>
  <c r="D21" i="1"/>
  <c r="E21" i="1" s="1"/>
  <c r="D19" i="1"/>
  <c r="E19" i="1" s="1"/>
  <c r="N15" i="1"/>
  <c r="O13" i="1" s="1"/>
  <c r="L15" i="1"/>
  <c r="M13" i="1" s="1"/>
  <c r="J15" i="1"/>
  <c r="K11" i="1" s="1"/>
  <c r="H15" i="1"/>
  <c r="I13" i="1" s="1"/>
  <c r="F15" i="1"/>
  <c r="G13" i="1" s="1"/>
  <c r="D15" i="1"/>
  <c r="E13" i="1" s="1"/>
  <c r="P13" i="1"/>
  <c r="J14" i="1" s="1"/>
  <c r="P11" i="1"/>
  <c r="J23" i="1" l="1"/>
  <c r="P19" i="1"/>
  <c r="F23" i="1"/>
  <c r="D23" i="1"/>
  <c r="H23" i="1"/>
  <c r="K13" i="1"/>
  <c r="E11" i="1"/>
  <c r="E15" i="1" s="1"/>
  <c r="M11" i="1"/>
  <c r="G11" i="1"/>
  <c r="O11" i="1"/>
  <c r="N23" i="1"/>
  <c r="P21" i="1"/>
  <c r="I11" i="1"/>
  <c r="P15" i="1"/>
  <c r="F16" i="1" s="1"/>
  <c r="L14" i="1"/>
  <c r="N20" i="1"/>
  <c r="L12" i="1"/>
  <c r="N12" i="1"/>
  <c r="N14" i="1"/>
  <c r="J12" i="1"/>
  <c r="L20" i="1"/>
  <c r="H20" i="1"/>
  <c r="D14" i="1"/>
  <c r="H14" i="1"/>
  <c r="D12" i="1"/>
  <c r="F14" i="1"/>
  <c r="F12" i="1"/>
  <c r="H12" i="1"/>
  <c r="D22" i="1" l="1"/>
  <c r="L22" i="1"/>
  <c r="P23" i="1"/>
  <c r="H24" i="1" s="1"/>
  <c r="F22" i="1"/>
  <c r="H22" i="1"/>
  <c r="N22" i="1"/>
  <c r="N16" i="1"/>
  <c r="D16" i="1"/>
  <c r="Q13" i="1"/>
  <c r="J22" i="1"/>
  <c r="H16" i="1"/>
  <c r="Q11" i="1"/>
  <c r="L24" i="1"/>
  <c r="D20" i="1"/>
  <c r="J20" i="1"/>
  <c r="F20" i="1"/>
  <c r="J24" i="1"/>
  <c r="F24" i="1"/>
  <c r="D24" i="1"/>
  <c r="N24" i="1"/>
  <c r="J16" i="1"/>
  <c r="L16" i="1"/>
  <c r="P14" i="1"/>
  <c r="P12" i="1"/>
  <c r="P22" i="1" l="1"/>
  <c r="P20" i="1"/>
  <c r="P16" i="1"/>
  <c r="P24" i="1"/>
  <c r="P5" i="1" l="1"/>
  <c r="Q19" i="1" s="1"/>
  <c r="N9" i="1" l="1"/>
  <c r="L9" i="1"/>
  <c r="J9" i="1"/>
  <c r="H9" i="1"/>
  <c r="F9" i="1"/>
  <c r="D9" i="1"/>
  <c r="P7" i="1"/>
  <c r="L8" i="1" l="1"/>
  <c r="Q21" i="1"/>
  <c r="K5" i="1"/>
  <c r="K15" i="1"/>
  <c r="I5" i="1"/>
  <c r="M15" i="1"/>
  <c r="H8" i="1"/>
  <c r="F8" i="1"/>
  <c r="D8" i="1"/>
  <c r="J8" i="1"/>
  <c r="N8" i="1"/>
  <c r="I15" i="1" l="1"/>
  <c r="G15" i="1"/>
  <c r="O15" i="1"/>
  <c r="P8" i="1"/>
  <c r="P9" i="1"/>
  <c r="J6" i="1"/>
  <c r="D6" i="1"/>
  <c r="H6" i="1"/>
  <c r="N6" i="1"/>
  <c r="L6" i="1"/>
  <c r="F6" i="1"/>
  <c r="I7" i="1"/>
  <c r="I9" i="1" s="1"/>
  <c r="O7" i="1"/>
  <c r="E7" i="1"/>
  <c r="K7" i="1"/>
  <c r="K9" i="1" s="1"/>
  <c r="M7" i="1"/>
  <c r="G5" i="1"/>
  <c r="Q5" i="1" l="1"/>
  <c r="Q15" i="1"/>
  <c r="P6" i="1"/>
  <c r="J10" i="1"/>
  <c r="F10" i="1"/>
  <c r="L10" i="1"/>
  <c r="N10" i="1"/>
  <c r="D10" i="1"/>
  <c r="H10" i="1"/>
  <c r="E5" i="1"/>
  <c r="E9" i="1" s="1"/>
  <c r="G7" i="1"/>
  <c r="G9" i="1" s="1"/>
  <c r="M5" i="1"/>
  <c r="M9" i="1" s="1"/>
  <c r="O5" i="1"/>
  <c r="O9" i="1" s="1"/>
  <c r="Q7" i="1"/>
  <c r="Q9" i="1" l="1"/>
  <c r="P10" i="1"/>
</calcChain>
</file>

<file path=xl/sharedStrings.xml><?xml version="1.0" encoding="utf-8"?>
<sst xmlns="http://schemas.openxmlformats.org/spreadsheetml/2006/main" count="81" uniqueCount="29">
  <si>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</si>
  <si>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</si>
  <si>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</si>
  <si>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</si>
  <si>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</si>
  <si>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</si>
  <si>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</si>
  <si>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</si>
  <si>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</si>
  <si>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</si>
  <si>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Arealtype
Land cover</t>
  </si>
  <si>
    <t>Produktiv skog
Productive forest</t>
  </si>
  <si>
    <t>Uproduktiv skog
Non-productive forest</t>
  </si>
  <si>
    <t>Volum
Volume (in 1000 m3)</t>
  </si>
  <si>
    <t>Region in % of all Regions</t>
  </si>
  <si>
    <t>ID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</si>
  <si>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</si>
  <si>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</si>
  <si>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</si>
  <si>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Volume including bark</t>
  </si>
  <si>
    <t>Volume excluding bark</t>
  </si>
  <si>
    <t>Differnce in Growing Stock Volume between Stock including bark and Stock excluding bark (Differnce Tabell 16 - Table 15) in1000 m3.</t>
  </si>
  <si>
    <t>Volume bark</t>
  </si>
  <si>
    <r>
      <rPr>
        <b/>
        <sz val="11"/>
        <color theme="1"/>
        <rFont val="Calibri"/>
        <family val="2"/>
        <scheme val="minor"/>
      </rPr>
      <t>IN-</t>
    </r>
    <r>
      <rPr>
        <sz val="11"/>
        <color theme="1"/>
        <rFont val="Calibri"/>
        <family val="2"/>
        <scheme val="minor"/>
      </rPr>
      <t xml:space="preserve">cluding
or
</t>
    </r>
    <r>
      <rPr>
        <b/>
        <sz val="11"/>
        <color theme="1"/>
        <rFont val="Calibri"/>
        <family val="2"/>
        <scheme val="minor"/>
      </rPr>
      <t>EX-</t>
    </r>
    <r>
      <rPr>
        <sz val="11"/>
        <color theme="1"/>
        <rFont val="Calibri"/>
        <family val="2"/>
        <scheme val="minor"/>
      </rPr>
      <t>cluding
bark</t>
    </r>
  </si>
  <si>
    <t>% bark of volume incl. bark</t>
  </si>
  <si>
    <t>Difference</t>
  </si>
  <si>
    <t>Volume of bark</t>
  </si>
  <si>
    <t>Total Volume of bark</t>
  </si>
  <si>
    <t>Total % bark of volume incl. 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</si>
</sst>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11" xfId="0" applyNumberFormat="1" applyBorder="1"/>
    <xf numFmtId="164" fontId="0" fillId="0" borderId="12" xfId="0" applyNumberFormat="1" applyBorder="1"/>
    <xf numFmtId="0" fontId="0" fillId="0" borderId="1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0" fillId="0" borderId="27" xfId="0" applyNumberFormat="1" applyBorder="1"/>
    <xf numFmtId="164" fontId="0" fillId="0" borderId="28" xfId="0" applyNumberFormat="1" applyBorder="1"/>
    <xf numFmtId="164" fontId="16" fillId="0" borderId="11" xfId="0" applyNumberFormat="1" applyFont="1" applyBorder="1"/>
    <xf numFmtId="164" fontId="16" fillId="0" borderId="27" xfId="0" applyNumberFormat="1" applyFont="1" applyBorder="1"/>
    <xf numFmtId="165" fontId="0" fillId="0" borderId="12" xfId="42" applyNumberFormat="1" applyFont="1" applyBorder="1"/>
    <xf numFmtId="165" fontId="0" fillId="0" borderId="31" xfId="42" applyNumberFormat="1" applyFont="1" applyBorder="1"/>
    <xf numFmtId="165" fontId="16" fillId="0" borderId="13" xfId="42" applyNumberFormat="1" applyFont="1" applyBorder="1"/>
    <xf numFmtId="165" fontId="16" fillId="0" borderId="29" xfId="42" applyNumberFormat="1" applyFont="1" applyBorder="1"/>
    <xf numFmtId="165" fontId="16" fillId="0" borderId="25" xfId="42" applyNumberFormat="1" applyFont="1" applyBorder="1"/>
    <xf numFmtId="165" fontId="16" fillId="0" borderId="32" xfId="42" applyNumberFormat="1" applyFont="1" applyBorder="1"/>
    <xf numFmtId="0" fontId="18" fillId="0" borderId="26" xfId="0" applyFont="1" applyFill="1" applyBorder="1" applyAlignment="1" applyProtection="1">
      <alignment horizontal="center" wrapText="1"/>
    </xf>
    <xf numFmtId="165" fontId="16" fillId="0" borderId="34" xfId="42" applyNumberFormat="1" applyFont="1" applyBorder="1"/>
    <xf numFmtId="0" fontId="16" fillId="0" borderId="15" xfId="0" applyFont="1" applyFill="1" applyBorder="1" applyAlignment="1">
      <alignment horizontal="center" wrapText="1"/>
    </xf>
    <xf numFmtId="165" fontId="16" fillId="0" borderId="12" xfId="42" applyNumberFormat="1" applyFont="1" applyBorder="1"/>
    <xf numFmtId="164" fontId="16" fillId="0" borderId="12" xfId="0" applyNumberFormat="1" applyFont="1" applyBorder="1"/>
    <xf numFmtId="165" fontId="19" fillId="0" borderId="30" xfId="42" applyNumberFormat="1" applyFont="1" applyBorder="1"/>
    <xf numFmtId="165" fontId="0" fillId="0" borderId="35" xfId="42" applyNumberFormat="1" applyFont="1" applyBorder="1"/>
    <xf numFmtId="165" fontId="19" fillId="0" borderId="28" xfId="42" applyNumberFormat="1" applyFont="1" applyBorder="1"/>
    <xf numFmtId="165" fontId="20" fillId="0" borderId="30" xfId="42" applyNumberFormat="1" applyFont="1" applyBorder="1"/>
    <xf numFmtId="165" fontId="20" fillId="0" borderId="23" xfId="42" applyNumberFormat="1" applyFont="1" applyBorder="1"/>
    <xf numFmtId="165" fontId="20" fillId="0" borderId="33" xfId="42" applyNumberFormat="1" applyFont="1" applyBorder="1"/>
    <xf numFmtId="0" fontId="0" fillId="0" borderId="37" xfId="0" applyBorder="1" applyAlignment="1">
      <alignment vertical="center" wrapText="1"/>
    </xf>
    <xf numFmtId="0" fontId="0" fillId="0" borderId="0" xfId="0" applyBorder="1"/>
    <xf numFmtId="0" fontId="0" fillId="0" borderId="17" xfId="0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18" xfId="0" applyBorder="1" applyAlignment="1">
      <alignment vertical="top" wrapText="1"/>
    </xf>
    <xf numFmtId="0" fontId="16" fillId="0" borderId="17" xfId="0" applyFont="1" applyBorder="1" applyAlignment="1">
      <alignment vertical="top" wrapText="1"/>
    </xf>
    <xf numFmtId="0" fontId="16" fillId="0" borderId="19" xfId="0" applyFont="1" applyBorder="1" applyAlignment="1">
      <alignment vertical="top"/>
    </xf>
    <xf numFmtId="0" fontId="18" fillId="0" borderId="0" xfId="0" applyFont="1" applyFill="1" applyBorder="1" applyAlignment="1" applyProtection="1">
      <alignment horizontal="center" wrapText="1"/>
    </xf>
    <xf numFmtId="164" fontId="0" fillId="0" borderId="0" xfId="0" applyNumberFormat="1"/>
    <xf numFmtId="0" fontId="16" fillId="0" borderId="44" xfId="0" applyFont="1" applyFill="1" applyBorder="1" applyAlignment="1">
      <alignment horizontal="center" wrapText="1"/>
    </xf>
    <xf numFmtId="0" fontId="21" fillId="0" borderId="16" xfId="0" applyFont="1" applyFill="1" applyBorder="1" applyAlignment="1" applyProtection="1">
      <alignment horizontal="center" wrapText="1"/>
    </xf>
    <xf numFmtId="165" fontId="16" fillId="0" borderId="36" xfId="42" applyNumberFormat="1" applyFont="1" applyBorder="1"/>
    <xf numFmtId="165" fontId="20" fillId="0" borderId="14" xfId="42" applyNumberFormat="1" applyFont="1" applyBorder="1"/>
    <xf numFmtId="0" fontId="0" fillId="33" borderId="18" xfId="0" applyFill="1" applyBorder="1" applyAlignment="1">
      <alignment vertical="top" wrapText="1"/>
    </xf>
    <xf numFmtId="0" fontId="0" fillId="33" borderId="18" xfId="0" applyFill="1" applyBorder="1" applyAlignment="1">
      <alignment vertical="top"/>
    </xf>
    <xf numFmtId="164" fontId="0" fillId="33" borderId="12" xfId="0" applyNumberFormat="1" applyFill="1" applyBorder="1"/>
    <xf numFmtId="165" fontId="0" fillId="33" borderId="12" xfId="42" applyNumberFormat="1" applyFont="1" applyFill="1" applyBorder="1"/>
    <xf numFmtId="165" fontId="19" fillId="33" borderId="28" xfId="42" applyNumberFormat="1" applyFont="1" applyFill="1" applyBorder="1"/>
    <xf numFmtId="165" fontId="0" fillId="33" borderId="35" xfId="42" applyNumberFormat="1" applyFont="1" applyFill="1" applyBorder="1"/>
    <xf numFmtId="164" fontId="0" fillId="33" borderId="28" xfId="0" applyNumberFormat="1" applyFill="1" applyBorder="1"/>
    <xf numFmtId="165" fontId="0" fillId="33" borderId="31" xfId="42" applyNumberFormat="1" applyFont="1" applyFill="1" applyBorder="1"/>
    <xf numFmtId="164" fontId="16" fillId="33" borderId="12" xfId="0" applyNumberFormat="1" applyFont="1" applyFill="1" applyBorder="1"/>
    <xf numFmtId="165" fontId="16" fillId="33" borderId="12" xfId="42" applyNumberFormat="1" applyFont="1" applyFill="1" applyBorder="1"/>
    <xf numFmtId="165" fontId="20" fillId="33" borderId="14" xfId="42" applyNumberFormat="1" applyFont="1" applyFill="1" applyBorder="1"/>
    <xf numFmtId="165" fontId="16" fillId="33" borderId="36" xfId="42" applyNumberFormat="1" applyFont="1" applyFill="1" applyBorder="1"/>
    <xf numFmtId="165" fontId="0" fillId="33" borderId="24" xfId="42" applyNumberFormat="1" applyFont="1" applyFill="1" applyBorder="1"/>
    <xf numFmtId="165" fontId="16" fillId="33" borderId="13" xfId="42" applyNumberFormat="1" applyFont="1" applyFill="1" applyBorder="1"/>
    <xf numFmtId="165" fontId="16" fillId="33" borderId="34" xfId="42" applyNumberFormat="1" applyFont="1" applyFill="1" applyBorder="1"/>
    <xf numFmtId="0" fontId="16" fillId="0" borderId="45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top" wrapText="1"/>
    </xf>
    <xf numFmtId="165" fontId="16" fillId="0" borderId="46" xfId="42" applyNumberFormat="1" applyFont="1" applyBorder="1" applyAlignment="1">
      <alignment vertical="top" wrapText="1"/>
    </xf>
    <xf numFmtId="165" fontId="16" fillId="33" borderId="46" xfId="42" applyNumberFormat="1" applyFont="1" applyFill="1" applyBorder="1" applyAlignment="1">
      <alignment vertical="top" wrapText="1"/>
    </xf>
    <xf numFmtId="165" fontId="16" fillId="0" borderId="25" xfId="42" applyNumberFormat="1" applyFont="1" applyBorder="1" applyAlignment="1">
      <alignment vertical="top" wrapText="1"/>
    </xf>
    <xf numFmtId="0" fontId="0" fillId="34" borderId="28" xfId="0" applyFill="1" applyBorder="1" applyAlignment="1">
      <alignment horizontal="center"/>
    </xf>
    <xf numFmtId="0" fontId="16" fillId="34" borderId="44" xfId="0" applyFont="1" applyFill="1" applyBorder="1" applyAlignment="1">
      <alignment horizontal="center" wrapText="1"/>
    </xf>
    <xf numFmtId="0" fontId="21" fillId="34" borderId="43" xfId="0" applyFont="1" applyFill="1" applyBorder="1" applyAlignment="1" applyProtection="1">
      <alignment horizontal="center" wrapText="1"/>
    </xf>
    <xf numFmtId="165" fontId="20" fillId="34" borderId="0" xfId="42" applyNumberFormat="1" applyFont="1" applyFill="1" applyBorder="1"/>
    <xf numFmtId="165" fontId="16" fillId="34" borderId="46" xfId="42" applyNumberFormat="1" applyFont="1" applyFill="1" applyBorder="1"/>
    <xf numFmtId="165" fontId="20" fillId="34" borderId="46" xfId="42" applyNumberFormat="1" applyFont="1" applyFill="1" applyBorder="1"/>
    <xf numFmtId="165" fontId="16" fillId="34" borderId="25" xfId="42" applyNumberFormat="1" applyFont="1" applyFill="1" applyBorder="1"/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0" fillId="33" borderId="42" xfId="0" applyFill="1" applyBorder="1" applyAlignment="1">
      <alignment horizontal="center" wrapText="1"/>
    </xf>
    <xf numFmtId="0" fontId="0" fillId="33" borderId="41" xfId="0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33" borderId="40" xfId="0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pane xSplit="3" ySplit="4" topLeftCell="D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3.7109375" customWidth="1"/>
    <col min="3" max="3" width="44.14062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  <col min="9" max="9" width="8.7109375" customWidth="1"/>
    <col min="10" max="10" width="11.7109375" customWidth="1"/>
    <col min="11" max="11" width="8.7109375" customWidth="1"/>
    <col min="12" max="12" width="11.7109375" customWidth="1"/>
    <col min="13" max="13" width="8.7109375" customWidth="1"/>
    <col min="14" max="14" width="11.7109375" customWidth="1"/>
    <col min="15" max="15" width="8.7109375" customWidth="1"/>
    <col min="16" max="16" width="11.7109375" customWidth="1"/>
    <col min="17" max="17" width="8.7109375" customWidth="1"/>
  </cols>
  <sheetData>
    <row r="1" spans="1:17" ht="36" customHeight="1" thickBot="1" x14ac:dyDescent="0.3">
      <c r="A1" s="27"/>
      <c r="B1" s="27"/>
      <c r="D1" s="70" t="s">
        <v>21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5.75" customHeight="1" thickBot="1" x14ac:dyDescent="0.3">
      <c r="A2" s="27"/>
      <c r="B2" s="27"/>
      <c r="D2" s="73" t="s">
        <v>9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75" customHeight="1" thickBot="1" x14ac:dyDescent="0.3">
      <c r="A3" s="27"/>
      <c r="B3" s="27"/>
      <c r="C3" s="26"/>
      <c r="D3" s="70" t="s">
        <v>1</v>
      </c>
      <c r="E3" s="76"/>
      <c r="F3" s="77" t="s">
        <v>2</v>
      </c>
      <c r="G3" s="78"/>
      <c r="H3" s="79" t="s">
        <v>3</v>
      </c>
      <c r="I3" s="76"/>
      <c r="J3" s="77" t="s">
        <v>4</v>
      </c>
      <c r="K3" s="78"/>
      <c r="L3" s="79" t="s">
        <v>5</v>
      </c>
      <c r="M3" s="76"/>
      <c r="N3" s="77" t="s">
        <v>6</v>
      </c>
      <c r="O3" s="80"/>
      <c r="P3" s="81" t="s">
        <v>7</v>
      </c>
      <c r="Q3" s="82"/>
    </row>
    <row r="4" spans="1:17" ht="63.75" customHeight="1" thickBot="1" x14ac:dyDescent="0.3">
      <c r="A4" s="28" t="s">
        <v>15</v>
      </c>
      <c r="B4" s="59" t="s">
        <v>23</v>
      </c>
      <c r="C4" s="31" t="s">
        <v>10</v>
      </c>
      <c r="D4" s="32" t="s">
        <v>13</v>
      </c>
      <c r="E4" s="33" t="s">
        <v>0</v>
      </c>
      <c r="F4" s="43" t="s">
        <v>13</v>
      </c>
      <c r="G4" s="44" t="s">
        <v>0</v>
      </c>
      <c r="H4" s="34" t="s">
        <v>13</v>
      </c>
      <c r="I4" s="33" t="s">
        <v>0</v>
      </c>
      <c r="J4" s="43" t="s">
        <v>13</v>
      </c>
      <c r="K4" s="44" t="s">
        <v>0</v>
      </c>
      <c r="L4" s="34" t="s">
        <v>13</v>
      </c>
      <c r="M4" s="34" t="s">
        <v>0</v>
      </c>
      <c r="N4" s="43" t="s">
        <v>13</v>
      </c>
      <c r="O4" s="44" t="s">
        <v>0</v>
      </c>
      <c r="P4" s="35" t="s">
        <v>13</v>
      </c>
      <c r="Q4" s="36" t="s">
        <v>0</v>
      </c>
    </row>
    <row r="5" spans="1:17" ht="30" x14ac:dyDescent="0.25">
      <c r="A5" s="29">
        <v>1</v>
      </c>
      <c r="B5" s="3" t="s">
        <v>19</v>
      </c>
      <c r="C5" s="3" t="s">
        <v>11</v>
      </c>
      <c r="D5" s="1">
        <v>251992</v>
      </c>
      <c r="E5" s="9">
        <f>D5/D$9</f>
        <v>0.96619365129270851</v>
      </c>
      <c r="F5" s="45">
        <v>189652</v>
      </c>
      <c r="G5" s="46">
        <f>F5/F$9</f>
        <v>0.95103702812211655</v>
      </c>
      <c r="H5" s="2">
        <v>155789</v>
      </c>
      <c r="I5" s="9">
        <f>H5/H$9</f>
        <v>0.90617674602574472</v>
      </c>
      <c r="J5" s="45">
        <v>128295</v>
      </c>
      <c r="K5" s="46">
        <f>J5/J$9</f>
        <v>0.93067877635998286</v>
      </c>
      <c r="L5" s="2">
        <v>104554</v>
      </c>
      <c r="M5" s="9">
        <f>L5/L$9</f>
        <v>0.90087714763308002</v>
      </c>
      <c r="N5" s="45">
        <v>67818</v>
      </c>
      <c r="O5" s="46">
        <f>N5/N$9</f>
        <v>0.8921308111236812</v>
      </c>
      <c r="P5" s="7">
        <f>SUM(D5,F5,H5,J5,L5,N5)</f>
        <v>898100</v>
      </c>
      <c r="Q5" s="11">
        <f>P5/P$9</f>
        <v>0.93350698649060204</v>
      </c>
    </row>
    <row r="6" spans="1:17" x14ac:dyDescent="0.25">
      <c r="A6" s="30">
        <v>2</v>
      </c>
      <c r="B6" s="4" t="s">
        <v>19</v>
      </c>
      <c r="C6" s="15" t="s">
        <v>14</v>
      </c>
      <c r="D6" s="20">
        <f>D5/$P5</f>
        <v>0.28058345395835654</v>
      </c>
      <c r="E6" s="21"/>
      <c r="F6" s="47">
        <f>F5/$P5</f>
        <v>0.21117024830197081</v>
      </c>
      <c r="G6" s="48"/>
      <c r="H6" s="22">
        <f>H5/$P5</f>
        <v>0.17346509297405635</v>
      </c>
      <c r="I6" s="21"/>
      <c r="J6" s="47">
        <f>J5/$P5</f>
        <v>0.14285157554837991</v>
      </c>
      <c r="K6" s="48"/>
      <c r="L6" s="22">
        <f>L5/$P5</f>
        <v>0.11641688008016925</v>
      </c>
      <c r="M6" s="21"/>
      <c r="N6" s="47">
        <f>N5/$P5</f>
        <v>7.5512749137067139E-2</v>
      </c>
      <c r="O6" s="50"/>
      <c r="P6" s="23">
        <f>SUM(D6,F6,H6,J6,L6,N6)</f>
        <v>1</v>
      </c>
      <c r="Q6" s="14"/>
    </row>
    <row r="7" spans="1:17" ht="30" x14ac:dyDescent="0.25">
      <c r="A7" s="30">
        <v>3</v>
      </c>
      <c r="B7" s="4" t="s">
        <v>19</v>
      </c>
      <c r="C7" s="4" t="s">
        <v>12</v>
      </c>
      <c r="D7" s="5">
        <v>8817</v>
      </c>
      <c r="E7" s="10">
        <f>D7/D$9</f>
        <v>3.3806348707291545E-2</v>
      </c>
      <c r="F7" s="49">
        <v>9764</v>
      </c>
      <c r="G7" s="50">
        <f>F7/F$9</f>
        <v>4.896297187788342E-2</v>
      </c>
      <c r="H7" s="6">
        <v>16130</v>
      </c>
      <c r="I7" s="10">
        <f>H7/H$9</f>
        <v>9.3823253974255325E-2</v>
      </c>
      <c r="J7" s="49">
        <v>9556</v>
      </c>
      <c r="K7" s="50">
        <f>J7/J$9</f>
        <v>6.9321223640017124E-2</v>
      </c>
      <c r="L7" s="6">
        <v>11504</v>
      </c>
      <c r="M7" s="10">
        <f>L7/L$9</f>
        <v>9.9122852366919992E-2</v>
      </c>
      <c r="N7" s="49">
        <v>8200</v>
      </c>
      <c r="O7" s="50">
        <f>N7/N$9</f>
        <v>0.10786918887631877</v>
      </c>
      <c r="P7" s="8">
        <f>SUM(D7,F7,H7,J7,L7,N7)</f>
        <v>63971</v>
      </c>
      <c r="Q7" s="12">
        <f>P7/P$9</f>
        <v>6.6493013509397958E-2</v>
      </c>
    </row>
    <row r="8" spans="1:17" ht="15.75" thickBot="1" x14ac:dyDescent="0.3">
      <c r="A8" s="30">
        <v>4</v>
      </c>
      <c r="B8" s="4" t="s">
        <v>19</v>
      </c>
      <c r="C8" s="15" t="s">
        <v>14</v>
      </c>
      <c r="D8" s="20">
        <f>D7/$P7</f>
        <v>0.13782807834800143</v>
      </c>
      <c r="E8" s="21"/>
      <c r="F8" s="47">
        <f>F7/$P7</f>
        <v>0.15263166122149099</v>
      </c>
      <c r="G8" s="48"/>
      <c r="H8" s="22">
        <f>H7/$P7</f>
        <v>0.25214550343124226</v>
      </c>
      <c r="I8" s="21"/>
      <c r="J8" s="47">
        <f>J7/$P7</f>
        <v>0.14938018789764113</v>
      </c>
      <c r="K8" s="48"/>
      <c r="L8" s="22">
        <f>L7/$P7</f>
        <v>0.17983148614215816</v>
      </c>
      <c r="M8" s="21"/>
      <c r="N8" s="47">
        <f>N7/$P7</f>
        <v>0.12818308295946601</v>
      </c>
      <c r="O8" s="55"/>
      <c r="P8" s="24">
        <f>SUM(D8,F8,H8,J8,L8,N8)</f>
        <v>0.99999999999999989</v>
      </c>
      <c r="Q8" s="13"/>
    </row>
    <row r="9" spans="1:17" x14ac:dyDescent="0.25">
      <c r="A9" s="30">
        <v>5</v>
      </c>
      <c r="B9" s="17" t="s">
        <v>19</v>
      </c>
      <c r="C9" s="17" t="s">
        <v>8</v>
      </c>
      <c r="D9" s="7">
        <f>SUM(D5,D7)</f>
        <v>260809</v>
      </c>
      <c r="E9" s="18">
        <f t="shared" ref="E9:Q9" si="0">SUM(E5,E7)</f>
        <v>1</v>
      </c>
      <c r="F9" s="51">
        <f t="shared" si="0"/>
        <v>199416</v>
      </c>
      <c r="G9" s="52">
        <f t="shared" si="0"/>
        <v>1</v>
      </c>
      <c r="H9" s="19">
        <f t="shared" si="0"/>
        <v>171919</v>
      </c>
      <c r="I9" s="18">
        <f t="shared" si="0"/>
        <v>1</v>
      </c>
      <c r="J9" s="51">
        <f t="shared" si="0"/>
        <v>137851</v>
      </c>
      <c r="K9" s="52">
        <f t="shared" si="0"/>
        <v>1</v>
      </c>
      <c r="L9" s="19">
        <f t="shared" si="0"/>
        <v>116058</v>
      </c>
      <c r="M9" s="18">
        <f t="shared" si="0"/>
        <v>1</v>
      </c>
      <c r="N9" s="51">
        <f t="shared" si="0"/>
        <v>76018</v>
      </c>
      <c r="O9" s="56">
        <f t="shared" si="0"/>
        <v>1</v>
      </c>
      <c r="P9" s="7">
        <f t="shared" si="0"/>
        <v>962071</v>
      </c>
      <c r="Q9" s="11">
        <f t="shared" si="0"/>
        <v>1</v>
      </c>
    </row>
    <row r="10" spans="1:17" ht="15.75" thickBot="1" x14ac:dyDescent="0.3">
      <c r="A10" s="30">
        <v>6</v>
      </c>
      <c r="B10" s="39" t="s">
        <v>19</v>
      </c>
      <c r="C10" s="40" t="s">
        <v>14</v>
      </c>
      <c r="D10" s="25">
        <f>D9/$P9</f>
        <v>0.27109121883935799</v>
      </c>
      <c r="E10" s="41"/>
      <c r="F10" s="53">
        <f>F9/$P9</f>
        <v>0.20727784124040741</v>
      </c>
      <c r="G10" s="54"/>
      <c r="H10" s="42">
        <f>H9/$P9</f>
        <v>0.17869679056951099</v>
      </c>
      <c r="I10" s="41"/>
      <c r="J10" s="53">
        <f>J9/$P9</f>
        <v>0.14328568265751696</v>
      </c>
      <c r="K10" s="54"/>
      <c r="L10" s="42">
        <f>L9/$P9</f>
        <v>0.12063350833774222</v>
      </c>
      <c r="M10" s="41"/>
      <c r="N10" s="53">
        <f>N9/$P9</f>
        <v>7.9014958355464404E-2</v>
      </c>
      <c r="O10" s="57"/>
      <c r="P10" s="25">
        <f>SUM(D10,F10,H10,J10,L10,N10)</f>
        <v>1</v>
      </c>
      <c r="Q10" s="16"/>
    </row>
    <row r="11" spans="1:17" ht="30" x14ac:dyDescent="0.25">
      <c r="A11" s="30">
        <v>7</v>
      </c>
      <c r="B11" s="3" t="s">
        <v>20</v>
      </c>
      <c r="C11" s="3" t="s">
        <v>11</v>
      </c>
      <c r="D11" s="1">
        <v>214990</v>
      </c>
      <c r="E11" s="9">
        <f>D11/D$15</f>
        <v>0.96733843571849587</v>
      </c>
      <c r="F11" s="45">
        <v>161776</v>
      </c>
      <c r="G11" s="46">
        <f>F11/F$15</f>
        <v>0.95257049655245507</v>
      </c>
      <c r="H11" s="2">
        <v>132821</v>
      </c>
      <c r="I11" s="9">
        <f>H11/H$15</f>
        <v>0.90769987767124316</v>
      </c>
      <c r="J11" s="45">
        <v>108636</v>
      </c>
      <c r="K11" s="46">
        <f>J11/J$15</f>
        <v>0.93435051475457775</v>
      </c>
      <c r="L11" s="2">
        <v>88595</v>
      </c>
      <c r="M11" s="9">
        <f>L11/L$15</f>
        <v>0.90338533700418067</v>
      </c>
      <c r="N11" s="45">
        <v>56098</v>
      </c>
      <c r="O11" s="46">
        <f>N11/N$15</f>
        <v>0.89619144993290301</v>
      </c>
      <c r="P11" s="7">
        <f>SUM(D11,F11,H11,J11,L11,N11)</f>
        <v>762916</v>
      </c>
      <c r="Q11" s="11">
        <f>P11/P$15</f>
        <v>0.93570060171069314</v>
      </c>
    </row>
    <row r="12" spans="1:17" x14ac:dyDescent="0.25">
      <c r="A12" s="30">
        <v>8</v>
      </c>
      <c r="B12" s="4" t="s">
        <v>20</v>
      </c>
      <c r="C12" s="15" t="s">
        <v>14</v>
      </c>
      <c r="D12" s="20">
        <f>D11/$P11</f>
        <v>0.28180035547819154</v>
      </c>
      <c r="E12" s="21"/>
      <c r="F12" s="47">
        <f>F11/$P11</f>
        <v>0.21204955722517288</v>
      </c>
      <c r="G12" s="48"/>
      <c r="H12" s="22">
        <f>H11/$P11</f>
        <v>0.17409649292975898</v>
      </c>
      <c r="I12" s="21"/>
      <c r="J12" s="47">
        <f>J11/$P11</f>
        <v>0.14239575523386586</v>
      </c>
      <c r="K12" s="48"/>
      <c r="L12" s="22">
        <f>L11/$P11</f>
        <v>0.11612680819382475</v>
      </c>
      <c r="M12" s="21"/>
      <c r="N12" s="47">
        <f>N11/$P11</f>
        <v>7.3531030939185962E-2</v>
      </c>
      <c r="O12" s="48"/>
      <c r="P12" s="23">
        <f>SUM(D12,F12,H12,J12,L12,N12)</f>
        <v>1</v>
      </c>
      <c r="Q12" s="12"/>
    </row>
    <row r="13" spans="1:17" ht="30" x14ac:dyDescent="0.25">
      <c r="A13" s="30">
        <v>9</v>
      </c>
      <c r="B13" s="4" t="s">
        <v>20</v>
      </c>
      <c r="C13" s="4" t="s">
        <v>12</v>
      </c>
      <c r="D13" s="5">
        <v>7259</v>
      </c>
      <c r="E13" s="10">
        <f>D13/D$15</f>
        <v>3.2661564281504081E-2</v>
      </c>
      <c r="F13" s="49">
        <v>8055</v>
      </c>
      <c r="G13" s="50">
        <f>F13/F$15</f>
        <v>4.7429503447544916E-2</v>
      </c>
      <c r="H13" s="6">
        <v>13506</v>
      </c>
      <c r="I13" s="10">
        <f>H13/H$15</f>
        <v>9.2300122328756826E-2</v>
      </c>
      <c r="J13" s="49">
        <v>7633</v>
      </c>
      <c r="K13" s="50">
        <f>J13/J$15</f>
        <v>6.5649485245422259E-2</v>
      </c>
      <c r="L13" s="6">
        <v>9475</v>
      </c>
      <c r="M13" s="10">
        <f>L13/L$15</f>
        <v>9.6614662995819306E-2</v>
      </c>
      <c r="N13" s="49">
        <v>6498</v>
      </c>
      <c r="O13" s="50">
        <f>N13/N$15</f>
        <v>0.10380855006709694</v>
      </c>
      <c r="P13" s="8">
        <f>SUM(D13,F13,H13,J13,L13,N13)</f>
        <v>52426</v>
      </c>
      <c r="Q13" s="14">
        <f>P13/P$15</f>
        <v>6.4299398289306822E-2</v>
      </c>
    </row>
    <row r="14" spans="1:17" ht="15.75" thickBot="1" x14ac:dyDescent="0.3">
      <c r="A14" s="30">
        <v>10</v>
      </c>
      <c r="B14" s="4" t="s">
        <v>20</v>
      </c>
      <c r="C14" s="15" t="s">
        <v>14</v>
      </c>
      <c r="D14" s="20">
        <f>D13/$P13</f>
        <v>0.1384618319154618</v>
      </c>
      <c r="E14" s="21"/>
      <c r="F14" s="47">
        <f>F13/$P13</f>
        <v>0.15364513790867126</v>
      </c>
      <c r="G14" s="48"/>
      <c r="H14" s="22">
        <f>H13/$P13</f>
        <v>0.25762026475412964</v>
      </c>
      <c r="I14" s="21"/>
      <c r="J14" s="47">
        <f>J13/$P13</f>
        <v>0.14559569679166826</v>
      </c>
      <c r="K14" s="48"/>
      <c r="L14" s="22">
        <f>L13/$P13</f>
        <v>0.18073093503223592</v>
      </c>
      <c r="M14" s="21"/>
      <c r="N14" s="47">
        <f>N13/$P13</f>
        <v>0.12394613359783313</v>
      </c>
      <c r="O14" s="55"/>
      <c r="P14" s="25">
        <f>SUM(D14,F14,H14,J14,L14,N14)</f>
        <v>1</v>
      </c>
      <c r="Q14" s="16"/>
    </row>
    <row r="15" spans="1:17" x14ac:dyDescent="0.25">
      <c r="A15" s="30">
        <v>11</v>
      </c>
      <c r="B15" s="17" t="s">
        <v>20</v>
      </c>
      <c r="C15" s="17" t="s">
        <v>8</v>
      </c>
      <c r="D15" s="7">
        <f>SUM(D11,D13)</f>
        <v>222249</v>
      </c>
      <c r="E15" s="18">
        <f>SUM(E11,E13)</f>
        <v>1</v>
      </c>
      <c r="F15" s="51">
        <f t="shared" ref="F15:Q15" si="1">SUM(F11,F13)</f>
        <v>169831</v>
      </c>
      <c r="G15" s="52">
        <f t="shared" si="1"/>
        <v>1</v>
      </c>
      <c r="H15" s="19">
        <f t="shared" si="1"/>
        <v>146327</v>
      </c>
      <c r="I15" s="18">
        <f t="shared" si="1"/>
        <v>1</v>
      </c>
      <c r="J15" s="51">
        <f t="shared" si="1"/>
        <v>116269</v>
      </c>
      <c r="K15" s="52">
        <f t="shared" si="1"/>
        <v>1</v>
      </c>
      <c r="L15" s="19">
        <f t="shared" si="1"/>
        <v>98070</v>
      </c>
      <c r="M15" s="18">
        <f t="shared" si="1"/>
        <v>1</v>
      </c>
      <c r="N15" s="51">
        <f t="shared" si="1"/>
        <v>62596</v>
      </c>
      <c r="O15" s="56">
        <f t="shared" si="1"/>
        <v>1</v>
      </c>
      <c r="P15" s="7">
        <f t="shared" si="1"/>
        <v>815342</v>
      </c>
      <c r="Q15" s="11">
        <f t="shared" si="1"/>
        <v>1</v>
      </c>
    </row>
    <row r="16" spans="1:17" ht="15.75" thickBot="1" x14ac:dyDescent="0.3">
      <c r="A16" s="30">
        <v>12</v>
      </c>
      <c r="B16" s="39" t="s">
        <v>20</v>
      </c>
      <c r="C16" s="40" t="s">
        <v>14</v>
      </c>
      <c r="D16" s="25">
        <f>D15/$P15</f>
        <v>0.27258377466143041</v>
      </c>
      <c r="E16" s="41"/>
      <c r="F16" s="53">
        <f>F15/$P15</f>
        <v>0.20829418820568546</v>
      </c>
      <c r="G16" s="54"/>
      <c r="H16" s="42">
        <f>H15/$P15</f>
        <v>0.17946702120091937</v>
      </c>
      <c r="I16" s="41"/>
      <c r="J16" s="53">
        <f>J15/$P15</f>
        <v>0.1426015095505935</v>
      </c>
      <c r="K16" s="54"/>
      <c r="L16" s="42">
        <f>L15/$P15</f>
        <v>0.12028081467654064</v>
      </c>
      <c r="M16" s="41"/>
      <c r="N16" s="53">
        <f>N15/$P15</f>
        <v>7.6772691704830615E-2</v>
      </c>
      <c r="O16" s="57"/>
      <c r="P16" s="25">
        <f>SUM(D16,F16,H16,J16,L16,N16)</f>
        <v>0.99999999999999989</v>
      </c>
      <c r="Q16" s="16"/>
    </row>
    <row r="17" spans="1:17" x14ac:dyDescent="0.25">
      <c r="A17" s="63">
        <v>13</v>
      </c>
      <c r="B17" s="64"/>
      <c r="C17" s="65"/>
      <c r="D17" s="66"/>
      <c r="E17" s="67"/>
      <c r="F17" s="68"/>
      <c r="G17" s="67"/>
      <c r="H17" s="68"/>
      <c r="I17" s="67"/>
      <c r="J17" s="68"/>
      <c r="K17" s="67"/>
      <c r="L17" s="68"/>
      <c r="M17" s="67"/>
      <c r="N17" s="68"/>
      <c r="O17" s="67"/>
      <c r="P17" s="66"/>
      <c r="Q17" s="69"/>
    </row>
    <row r="18" spans="1:17" ht="75.75" thickBot="1" x14ac:dyDescent="0.3">
      <c r="A18" s="30">
        <v>14</v>
      </c>
      <c r="B18" s="39" t="s">
        <v>25</v>
      </c>
      <c r="C18" s="39" t="s">
        <v>25</v>
      </c>
      <c r="D18" s="60" t="s">
        <v>26</v>
      </c>
      <c r="E18" s="60" t="s">
        <v>24</v>
      </c>
      <c r="F18" s="61" t="s">
        <v>26</v>
      </c>
      <c r="G18" s="61" t="s">
        <v>24</v>
      </c>
      <c r="H18" s="60" t="s">
        <v>26</v>
      </c>
      <c r="I18" s="60" t="s">
        <v>24</v>
      </c>
      <c r="J18" s="61" t="s">
        <v>26</v>
      </c>
      <c r="K18" s="61" t="s">
        <v>24</v>
      </c>
      <c r="L18" s="60" t="s">
        <v>26</v>
      </c>
      <c r="M18" s="60" t="s">
        <v>24</v>
      </c>
      <c r="N18" s="61" t="s">
        <v>26</v>
      </c>
      <c r="O18" s="61" t="s">
        <v>24</v>
      </c>
      <c r="P18" s="60" t="s">
        <v>27</v>
      </c>
      <c r="Q18" s="62" t="s">
        <v>28</v>
      </c>
    </row>
    <row r="19" spans="1:17" ht="30" x14ac:dyDescent="0.25">
      <c r="A19" s="30">
        <v>15</v>
      </c>
      <c r="B19" s="3" t="s">
        <v>22</v>
      </c>
      <c r="C19" s="3" t="s">
        <v>11</v>
      </c>
      <c r="D19" s="1">
        <f>D5-D11</f>
        <v>37002</v>
      </c>
      <c r="E19" s="9">
        <f>D19/D5</f>
        <v>0.1468379948569796</v>
      </c>
      <c r="F19" s="45">
        <f>F5-F11</f>
        <v>27876</v>
      </c>
      <c r="G19" s="46">
        <f>F19/F5</f>
        <v>0.14698500411279608</v>
      </c>
      <c r="H19" s="2">
        <f>H5-H11</f>
        <v>22968</v>
      </c>
      <c r="I19" s="9">
        <f>H19/H5</f>
        <v>0.14743017799716282</v>
      </c>
      <c r="J19" s="45">
        <f>J5-J11</f>
        <v>19659</v>
      </c>
      <c r="K19" s="46">
        <f>J19/J5</f>
        <v>0.15323278381854319</v>
      </c>
      <c r="L19" s="2">
        <f>L5-L11</f>
        <v>15959</v>
      </c>
      <c r="M19" s="9">
        <f>L19/L5</f>
        <v>0.15263882778277255</v>
      </c>
      <c r="N19" s="45">
        <f>N5-N11</f>
        <v>11720</v>
      </c>
      <c r="O19" s="46">
        <f>N19/N5</f>
        <v>0.17281547671709577</v>
      </c>
      <c r="P19" s="7">
        <f>SUM(D19,F19,H19,J19,L19,N19)</f>
        <v>135184</v>
      </c>
      <c r="Q19" s="11">
        <f>P19/P5</f>
        <v>0.15052221356196416</v>
      </c>
    </row>
    <row r="20" spans="1:17" x14ac:dyDescent="0.25">
      <c r="A20" s="30">
        <v>16</v>
      </c>
      <c r="B20" s="4" t="s">
        <v>22</v>
      </c>
      <c r="C20" s="15" t="s">
        <v>14</v>
      </c>
      <c r="D20" s="20">
        <f>D19/$P19</f>
        <v>0.2737158243579122</v>
      </c>
      <c r="E20" s="21"/>
      <c r="F20" s="47">
        <f>F19/$P19</f>
        <v>0.20620783524677477</v>
      </c>
      <c r="G20" s="48"/>
      <c r="H20" s="22">
        <f>H19/$P19</f>
        <v>0.16990176352231035</v>
      </c>
      <c r="I20" s="21"/>
      <c r="J20" s="47">
        <f>J19/$P19</f>
        <v>0.14542401467629304</v>
      </c>
      <c r="K20" s="48"/>
      <c r="L20" s="22">
        <f>L19/$P19</f>
        <v>0.11805391170552729</v>
      </c>
      <c r="M20" s="21"/>
      <c r="N20" s="47">
        <f>N19/$P19</f>
        <v>8.6696650491182387E-2</v>
      </c>
      <c r="O20" s="50"/>
      <c r="P20" s="23">
        <f>SUM(D20,F20,H20,J20,L20,N20)</f>
        <v>1</v>
      </c>
      <c r="Q20" s="14"/>
    </row>
    <row r="21" spans="1:17" ht="30" x14ac:dyDescent="0.25">
      <c r="A21" s="30">
        <v>17</v>
      </c>
      <c r="B21" s="4" t="s">
        <v>22</v>
      </c>
      <c r="C21" s="4" t="s">
        <v>12</v>
      </c>
      <c r="D21" s="5">
        <f>D7-D13</f>
        <v>1558</v>
      </c>
      <c r="E21" s="10">
        <f>D21/D7</f>
        <v>0.17670409436316206</v>
      </c>
      <c r="F21" s="49">
        <f>F7-F13</f>
        <v>1709</v>
      </c>
      <c r="G21" s="50">
        <f>F21/F7</f>
        <v>0.17503072511265874</v>
      </c>
      <c r="H21" s="6">
        <f>H7-H13</f>
        <v>2624</v>
      </c>
      <c r="I21" s="10">
        <f>H21/H7</f>
        <v>0.16267823930564165</v>
      </c>
      <c r="J21" s="49">
        <f>J7-J13</f>
        <v>1923</v>
      </c>
      <c r="K21" s="50">
        <f>J21/J7</f>
        <v>0.20123482628714945</v>
      </c>
      <c r="L21" s="6">
        <f>L7-L13</f>
        <v>2029</v>
      </c>
      <c r="M21" s="10">
        <f>L21/L7</f>
        <v>0.17637343532684283</v>
      </c>
      <c r="N21" s="49">
        <f>N7-N13</f>
        <v>1702</v>
      </c>
      <c r="O21" s="50">
        <f>N21/N7</f>
        <v>0.20756097560975609</v>
      </c>
      <c r="P21" s="8">
        <f>SUM(D21,F21,H21,J21,L21,N21)</f>
        <v>11545</v>
      </c>
      <c r="Q21" s="12">
        <f>P21/P7</f>
        <v>0.18047240155695549</v>
      </c>
    </row>
    <row r="22" spans="1:17" ht="15.75" thickBot="1" x14ac:dyDescent="0.3">
      <c r="A22" s="30">
        <v>18</v>
      </c>
      <c r="B22" s="4" t="s">
        <v>22</v>
      </c>
      <c r="C22" s="15" t="s">
        <v>14</v>
      </c>
      <c r="D22" s="20">
        <f>D21/$P21</f>
        <v>0.13495019488956259</v>
      </c>
      <c r="E22" s="21"/>
      <c r="F22" s="47">
        <f>F21/$P21</f>
        <v>0.14802944997834561</v>
      </c>
      <c r="G22" s="48"/>
      <c r="H22" s="22">
        <f>H21/$P21</f>
        <v>0.22728453876136856</v>
      </c>
      <c r="I22" s="21"/>
      <c r="J22" s="47">
        <f>J21/$P21</f>
        <v>0.16656561281940233</v>
      </c>
      <c r="K22" s="48"/>
      <c r="L22" s="22">
        <f>L21/$P21</f>
        <v>0.17574707665656128</v>
      </c>
      <c r="M22" s="21"/>
      <c r="N22" s="47">
        <f>N21/$P21</f>
        <v>0.14742312689475964</v>
      </c>
      <c r="O22" s="55"/>
      <c r="P22" s="24">
        <f>SUM(D22,F22,H22,J22,L22,N22)</f>
        <v>1</v>
      </c>
      <c r="Q22" s="13"/>
    </row>
    <row r="23" spans="1:17" x14ac:dyDescent="0.25">
      <c r="A23" s="30">
        <v>19</v>
      </c>
      <c r="B23" s="17" t="s">
        <v>22</v>
      </c>
      <c r="C23" s="17" t="s">
        <v>8</v>
      </c>
      <c r="D23" s="7">
        <f>SUM(D19,D21)</f>
        <v>38560</v>
      </c>
      <c r="E23" s="18">
        <f>D23/D9</f>
        <v>0.14784765863141225</v>
      </c>
      <c r="F23" s="51">
        <f>SUM(F19,F21)</f>
        <v>29585</v>
      </c>
      <c r="G23" s="52">
        <f>F23/F9</f>
        <v>0.14835820596140731</v>
      </c>
      <c r="H23" s="19">
        <f>SUM(H19,H21)</f>
        <v>25592</v>
      </c>
      <c r="I23" s="18">
        <f>H23/H9</f>
        <v>0.14886080072592325</v>
      </c>
      <c r="J23" s="51">
        <f t="shared" ref="J23:P23" si="2">SUM(J19,J21)</f>
        <v>21582</v>
      </c>
      <c r="K23" s="52">
        <f>J23/J9</f>
        <v>0.15656034413968706</v>
      </c>
      <c r="L23" s="19">
        <f t="shared" si="2"/>
        <v>17988</v>
      </c>
      <c r="M23" s="18">
        <f>L23/L9</f>
        <v>0.15499146978235021</v>
      </c>
      <c r="N23" s="51">
        <f t="shared" si="2"/>
        <v>13422</v>
      </c>
      <c r="O23" s="56">
        <f>N23/N9</f>
        <v>0.17656344549975006</v>
      </c>
      <c r="P23" s="7">
        <f t="shared" si="2"/>
        <v>146729</v>
      </c>
      <c r="Q23" s="11">
        <f>P23/P9</f>
        <v>0.15251369181692412</v>
      </c>
    </row>
    <row r="24" spans="1:17" ht="15.75" thickBot="1" x14ac:dyDescent="0.3">
      <c r="A24" s="30">
        <v>20</v>
      </c>
      <c r="B24" s="58" t="s">
        <v>22</v>
      </c>
      <c r="C24" s="40" t="s">
        <v>14</v>
      </c>
      <c r="D24" s="25">
        <f>D23/$P23</f>
        <v>0.26279740201323526</v>
      </c>
      <c r="E24" s="41"/>
      <c r="F24" s="53">
        <f>F23/$P23</f>
        <v>0.20163021624900326</v>
      </c>
      <c r="G24" s="54"/>
      <c r="H24" s="42">
        <f>H23/$P23</f>
        <v>0.17441678195857668</v>
      </c>
      <c r="I24" s="41"/>
      <c r="J24" s="53">
        <f>J23/$P23</f>
        <v>0.1470874878176775</v>
      </c>
      <c r="K24" s="54"/>
      <c r="L24" s="42">
        <f>L23/$P23</f>
        <v>0.122593352370697</v>
      </c>
      <c r="M24" s="41"/>
      <c r="N24" s="53">
        <f>N23/$P23</f>
        <v>9.1474759590810265E-2</v>
      </c>
      <c r="O24" s="57"/>
      <c r="P24" s="25">
        <f>SUM(D24,F24,H24,J24,L24,N24)</f>
        <v>1</v>
      </c>
      <c r="Q24" s="16"/>
    </row>
    <row r="25" spans="1:17" x14ac:dyDescent="0.25">
      <c r="A25" s="30">
        <v>21</v>
      </c>
      <c r="C25" s="37"/>
    </row>
    <row r="26" spans="1:17" x14ac:dyDescent="0.25">
      <c r="A26" s="30">
        <v>22</v>
      </c>
      <c r="B26" t="s">
        <v>16</v>
      </c>
    </row>
    <row r="27" spans="1:17" x14ac:dyDescent="0.25">
      <c r="A27" s="30">
        <v>23</v>
      </c>
    </row>
    <row r="28" spans="1:17" x14ac:dyDescent="0.25">
      <c r="A28" s="30">
        <v>24</v>
      </c>
      <c r="B28" t="s">
        <v>17</v>
      </c>
      <c r="C28" s="38"/>
      <c r="E28" s="38"/>
      <c r="G28" s="38"/>
      <c r="I28" s="38"/>
      <c r="K28" s="38"/>
      <c r="M28" s="38"/>
      <c r="O28" s="38"/>
    </row>
    <row r="29" spans="1:17" x14ac:dyDescent="0.25">
      <c r="A29" s="30">
        <v>25</v>
      </c>
      <c r="B29" t="s">
        <v>18</v>
      </c>
    </row>
  </sheetData>
  <autoFilter ref="A4:Q4"/>
  <mergeCells count="9">
    <mergeCell ref="D1:Q1"/>
    <mergeCell ref="D2:Q2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2018-10-09T07:30:10Z</dcterms:modified>
</cp:coreProperties>
</file>