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GrowStock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Sheet1!$A$2:$AF$2</definedName>
  </definedNames>
  <calcPr calcId="162913" iterateDelta="1E-4"/>
</workbook>
</file>

<file path=xl/calcChain.xml><?xml version="1.0" encoding="utf-8"?>
<calcChain xmlns="http://schemas.openxmlformats.org/spreadsheetml/2006/main">
  <c r="J16" i="1" l="1"/>
  <c r="J23" i="1"/>
  <c r="J24" i="1"/>
  <c r="E23" i="1" l="1"/>
  <c r="G23" i="1"/>
  <c r="I23" i="1"/>
  <c r="K23" i="1"/>
  <c r="M23" i="1"/>
  <c r="O23" i="1"/>
  <c r="Q23" i="1"/>
  <c r="S23" i="1"/>
  <c r="U23" i="1"/>
  <c r="W23" i="1"/>
  <c r="Y23" i="1"/>
  <c r="AA23" i="1"/>
  <c r="AC23" i="1"/>
  <c r="C23" i="1"/>
  <c r="G24" i="1" l="1"/>
  <c r="E15" i="1"/>
  <c r="G15" i="1"/>
  <c r="I15" i="1"/>
  <c r="K15" i="1"/>
  <c r="M15" i="1"/>
  <c r="O15" i="1"/>
  <c r="Q15" i="1"/>
  <c r="S15" i="1"/>
  <c r="U15" i="1"/>
  <c r="W15" i="1"/>
  <c r="Y15" i="1"/>
  <c r="Y24" i="1" s="1"/>
  <c r="AA15" i="1"/>
  <c r="AC15" i="1"/>
  <c r="C15" i="1"/>
  <c r="I24" i="1" l="1"/>
  <c r="J15" i="1" s="1"/>
  <c r="H18" i="1"/>
  <c r="H10" i="1"/>
  <c r="H8" i="1"/>
  <c r="H12" i="1"/>
  <c r="H17" i="1"/>
  <c r="H9" i="1"/>
  <c r="H16" i="1"/>
  <c r="H7" i="1"/>
  <c r="H21" i="1"/>
  <c r="H4" i="1"/>
  <c r="H22" i="1"/>
  <c r="H14" i="1"/>
  <c r="H6" i="1"/>
  <c r="H5" i="1"/>
  <c r="H19" i="1"/>
  <c r="H11" i="1"/>
  <c r="H3" i="1"/>
  <c r="H13" i="1"/>
  <c r="H20" i="1"/>
  <c r="H23" i="1"/>
  <c r="H24" i="1" s="1"/>
  <c r="H15" i="1"/>
  <c r="E24" i="1"/>
  <c r="F15" i="1"/>
  <c r="K24" i="1"/>
  <c r="L15" i="1" s="1"/>
  <c r="O24" i="1"/>
  <c r="P15" i="1"/>
  <c r="M24" i="1"/>
  <c r="N15" i="1" s="1"/>
  <c r="S24" i="1"/>
  <c r="T15" i="1"/>
  <c r="Q24" i="1"/>
  <c r="AC24" i="1"/>
  <c r="AD15" i="1" s="1"/>
  <c r="AA24" i="1"/>
  <c r="AB15" i="1" s="1"/>
  <c r="Z15" i="1"/>
  <c r="U24" i="1"/>
  <c r="V15" i="1" s="1"/>
  <c r="W24" i="1"/>
  <c r="X15" i="1" s="1"/>
  <c r="Z23" i="1"/>
  <c r="Z11" i="1"/>
  <c r="Z4" i="1"/>
  <c r="Z3" i="1"/>
  <c r="C24" i="1"/>
  <c r="D15" i="1"/>
  <c r="L16" i="1" l="1"/>
  <c r="L7" i="1"/>
  <c r="L12" i="1"/>
  <c r="L10" i="1"/>
  <c r="L6" i="1"/>
  <c r="L21" i="1"/>
  <c r="L4" i="1"/>
  <c r="L19" i="1"/>
  <c r="L22" i="1"/>
  <c r="L13" i="1"/>
  <c r="L5" i="1"/>
  <c r="L9" i="1"/>
  <c r="L20" i="1"/>
  <c r="L11" i="1"/>
  <c r="L3" i="1"/>
  <c r="L17" i="1"/>
  <c r="L8" i="1"/>
  <c r="L18" i="1"/>
  <c r="L23" i="1"/>
  <c r="L24" i="1" s="1"/>
  <c r="J20" i="1"/>
  <c r="J12" i="1"/>
  <c r="J4" i="1"/>
  <c r="J17" i="1"/>
  <c r="J9" i="1"/>
  <c r="J7" i="1"/>
  <c r="J22" i="1"/>
  <c r="J19" i="1"/>
  <c r="J11" i="1"/>
  <c r="J3" i="1"/>
  <c r="J14" i="1"/>
  <c r="J18" i="1"/>
  <c r="J10" i="1"/>
  <c r="J8" i="1"/>
  <c r="J6" i="1"/>
  <c r="J21" i="1"/>
  <c r="J13" i="1"/>
  <c r="J5" i="1"/>
  <c r="F7" i="1"/>
  <c r="F21" i="1"/>
  <c r="F5" i="1"/>
  <c r="F20" i="1"/>
  <c r="F4" i="1"/>
  <c r="F11" i="1"/>
  <c r="F18" i="1"/>
  <c r="F22" i="1"/>
  <c r="F14" i="1"/>
  <c r="F6" i="1"/>
  <c r="F13" i="1"/>
  <c r="F12" i="1"/>
  <c r="F19" i="1"/>
  <c r="F10" i="1"/>
  <c r="F9" i="1"/>
  <c r="F3" i="1"/>
  <c r="F17" i="1"/>
  <c r="F16" i="1"/>
  <c r="F8" i="1"/>
  <c r="F23" i="1"/>
  <c r="F24" i="1" s="1"/>
  <c r="N19" i="1"/>
  <c r="N10" i="1"/>
  <c r="N18" i="1"/>
  <c r="N9" i="1"/>
  <c r="N3" i="1"/>
  <c r="N17" i="1"/>
  <c r="N8" i="1"/>
  <c r="N7" i="1"/>
  <c r="N11" i="1"/>
  <c r="N16" i="1"/>
  <c r="N23" i="1"/>
  <c r="N24" i="1" s="1"/>
  <c r="N6" i="1"/>
  <c r="N22" i="1"/>
  <c r="N13" i="1"/>
  <c r="N5" i="1"/>
  <c r="N21" i="1"/>
  <c r="N12" i="1"/>
  <c r="N4" i="1"/>
  <c r="N20" i="1"/>
  <c r="P23" i="1"/>
  <c r="P24" i="1" s="1"/>
  <c r="P5" i="1"/>
  <c r="P11" i="1"/>
  <c r="P22" i="1"/>
  <c r="P13" i="1"/>
  <c r="P4" i="1"/>
  <c r="P21" i="1"/>
  <c r="P12" i="1"/>
  <c r="P3" i="1"/>
  <c r="P20" i="1"/>
  <c r="P19" i="1"/>
  <c r="P9" i="1"/>
  <c r="P18" i="1"/>
  <c r="P8" i="1"/>
  <c r="P17" i="1"/>
  <c r="P7" i="1"/>
  <c r="P16" i="1"/>
  <c r="P6" i="1"/>
  <c r="R17" i="1"/>
  <c r="R8" i="1"/>
  <c r="R16" i="1"/>
  <c r="R7" i="1"/>
  <c r="R23" i="1"/>
  <c r="R6" i="1"/>
  <c r="R3" i="1"/>
  <c r="R5" i="1"/>
  <c r="R21" i="1"/>
  <c r="R13" i="1"/>
  <c r="R4" i="1"/>
  <c r="R20" i="1"/>
  <c r="R12" i="1"/>
  <c r="R11" i="1"/>
  <c r="R18" i="1"/>
  <c r="R9" i="1"/>
  <c r="R15" i="1"/>
  <c r="T23" i="1"/>
  <c r="T24" i="1" s="1"/>
  <c r="T3" i="1"/>
  <c r="T8" i="1"/>
  <c r="T12" i="1"/>
  <c r="T11" i="1"/>
  <c r="T17" i="1"/>
  <c r="T6" i="1"/>
  <c r="T16" i="1"/>
  <c r="T4" i="1"/>
  <c r="V16" i="1"/>
  <c r="V8" i="1"/>
  <c r="V23" i="1"/>
  <c r="V24" i="1" s="1"/>
  <c r="V3" i="1"/>
  <c r="V11" i="1"/>
  <c r="V17" i="1"/>
  <c r="V4" i="1"/>
  <c r="AB4" i="1"/>
  <c r="AB3" i="1"/>
  <c r="AB23" i="1"/>
  <c r="AB24" i="1" s="1"/>
  <c r="Z24" i="1"/>
  <c r="X11" i="1"/>
  <c r="X4" i="1"/>
  <c r="X23" i="1"/>
  <c r="X3" i="1"/>
  <c r="AD23" i="1"/>
  <c r="AD24" i="1" s="1"/>
  <c r="AD3" i="1"/>
  <c r="D21" i="1"/>
  <c r="D20" i="1"/>
  <c r="D19" i="1"/>
  <c r="D11" i="1"/>
  <c r="D18" i="1"/>
  <c r="D10" i="1"/>
  <c r="D17" i="1"/>
  <c r="D9" i="1"/>
  <c r="D16" i="1"/>
  <c r="D8" i="1"/>
  <c r="D22" i="1"/>
  <c r="D14" i="1"/>
  <c r="D6" i="1"/>
  <c r="D13" i="1"/>
  <c r="D5" i="1"/>
  <c r="D12" i="1"/>
  <c r="D4" i="1"/>
  <c r="D3" i="1"/>
  <c r="D7" i="1"/>
  <c r="D23" i="1"/>
  <c r="D24" i="1" s="1"/>
  <c r="R24" i="1" l="1"/>
  <c r="X24" i="1"/>
  <c r="AE9" i="1"/>
  <c r="AE17" i="1"/>
  <c r="AE11" i="1"/>
  <c r="AE3" i="1"/>
  <c r="AE20" i="1"/>
  <c r="AE12" i="1"/>
  <c r="AE5" i="1"/>
  <c r="AE13" i="1"/>
  <c r="AE10" i="1"/>
  <c r="AE6" i="1"/>
  <c r="AE18" i="1"/>
  <c r="AE14" i="1"/>
  <c r="AE7" i="1"/>
  <c r="AE22" i="1"/>
  <c r="AE19" i="1"/>
  <c r="AE8" i="1"/>
  <c r="AE4" i="1"/>
  <c r="AE16" i="1"/>
  <c r="AE21" i="1"/>
  <c r="AE15" i="1" l="1"/>
  <c r="AE23" i="1"/>
  <c r="AE24" i="1" l="1"/>
  <c r="AF22" i="1" l="1"/>
  <c r="AF3" i="1"/>
  <c r="AF9" i="1"/>
  <c r="AF19" i="1"/>
  <c r="AF21" i="1"/>
  <c r="AF8" i="1"/>
  <c r="AF18" i="1"/>
  <c r="AF11" i="1"/>
  <c r="AF13" i="1"/>
  <c r="AF5" i="1"/>
  <c r="AF16" i="1"/>
  <c r="AF12" i="1"/>
  <c r="AF6" i="1"/>
  <c r="AF7" i="1"/>
  <c r="AF17" i="1"/>
  <c r="AF20" i="1"/>
  <c r="AF4" i="1"/>
  <c r="AF14" i="1"/>
  <c r="AF10" i="1"/>
  <c r="AF15" i="1"/>
  <c r="AF23" i="1"/>
  <c r="AF24" i="1" s="1"/>
</calcChain>
</file>

<file path=xl/sharedStrings.xml><?xml version="1.0" encoding="utf-8"?>
<sst xmlns="http://schemas.openxmlformats.org/spreadsheetml/2006/main" count="258" uniqueCount="61">
  <si>
    <t>Douglas</t>
  </si>
  <si>
    <t xml:space="preserve"> -- </t>
  </si>
  <si>
    <t>For exact desciptions of Main tree species look to the NFI-6 Report, Annex 2, point 5, page 67-69. Further on page 55 , serach document for 'struiken'.</t>
  </si>
  <si>
    <r>
      <t>NFI-6 (2012-2013): Levende staande voorraad 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 naar werkelijke boomsoort en diameterklasse
Alive standing stock 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 according to actual tree species and diameter class</t>
    </r>
  </si>
  <si>
    <t>Main tree species
(sorted decending
by NFI-6 Totaal Volume)</t>
  </si>
  <si>
    <r>
      <t>Oak (</t>
    </r>
    <r>
      <rPr>
        <b/>
        <i/>
        <sz val="11"/>
        <color theme="1"/>
        <rFont val="Calibri"/>
        <family val="2"/>
        <scheme val="minor"/>
      </rPr>
      <t>Quercus robur</t>
    </r>
    <r>
      <rPr>
        <b/>
        <sz val="11"/>
        <color theme="1"/>
        <rFont val="Calibri"/>
        <family val="2"/>
        <scheme val="minor"/>
      </rPr>
      <t>)</t>
    </r>
  </si>
  <si>
    <t>Beech</t>
  </si>
  <si>
    <t>Birch</t>
  </si>
  <si>
    <t>American Oak</t>
  </si>
  <si>
    <t>Aspen</t>
  </si>
  <si>
    <t>Poplar</t>
  </si>
  <si>
    <r>
      <t>Native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</si>
  <si>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Black Alder</t>
  </si>
  <si>
    <t>Willow</t>
  </si>
  <si>
    <r>
      <t>Foreign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</si>
  <si>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Maple</t>
  </si>
  <si>
    <r>
      <t>Scrub species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</si>
  <si>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broadleafs</t>
  </si>
  <si>
    <t>Scots pine</t>
  </si>
  <si>
    <t>Japanse larch</t>
  </si>
  <si>
    <t>Corsican pine</t>
  </si>
  <si>
    <r>
      <t>Other conifers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</si>
  <si>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Austrian pine</t>
  </si>
  <si>
    <t>Total conifers</t>
  </si>
  <si>
    <t>Total</t>
  </si>
  <si>
    <t>Translated with Google Translate</t>
  </si>
  <si>
    <t>Sums checked by JRC: 09-2018</t>
  </si>
  <si>
    <t>Percentage calculated by JRC: 09-2018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</si>
  <si>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</si>
  <si>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ID</t>
  </si>
  <si>
    <r>
      <t>Total
Volume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</si>
  <si>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</si>
  <si>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- 20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</si>
  <si>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- 30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</si>
  <si>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- 40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</si>
  <si>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- 50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</si>
  <si>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- 60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</si>
  <si>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- 70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</si>
  <si>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- 80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</si>
  <si>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- 90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</si>
  <si>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- 100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</si>
  <si>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- 110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</si>
  <si>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- 120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</si>
  <si>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- 130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</si>
  <si>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- 140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</si>
  <si>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t>Diameter (DBH)
 - 10 cm
(in %)</t>
  </si>
  <si>
    <t>Diameter (DBH)
 - 20 cm
(in %)</t>
  </si>
  <si>
    <t>Diameter (DBH)
 - 30 cm
(in %)</t>
  </si>
  <si>
    <t>Diameter (DBH)
 - 40 cm
(in %)</t>
  </si>
  <si>
    <t>Diameter (DBH)
 - 50 cm
(in %)</t>
  </si>
  <si>
    <t>Diameter (DBH)
 - 60 cm
(in %)</t>
  </si>
  <si>
    <t>Diameter (DBH)
 - 70 cm
(in %)</t>
  </si>
  <si>
    <t>Diameter (DBH)
 - 80 cm
(in %)</t>
  </si>
  <si>
    <t>Diameter (DBH)
 - 90 cm
(in %)</t>
  </si>
  <si>
    <t>Diameter (DBH)
 - 100 cm
(in %)</t>
  </si>
  <si>
    <t>Diameter (DBH)
 - 110 cm
(in %)</t>
  </si>
  <si>
    <t>Diameter (DBH)
 - 120 cm
(in %)</t>
  </si>
  <si>
    <t>Diameter (DBH)
 - 130 cm
(in %)</t>
  </si>
  <si>
    <t>Diameter (DBH)
 - 140 cm
(in %)</t>
  </si>
  <si>
    <t>Total
Volume
(in %)</t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</si>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</sst>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3" fillId="0" borderId="9" xfId="0" applyFont="1" applyBorder="1" applyAlignment="1">
      <alignment horizontal="center" vertical="top" wrapText="1"/>
    </xf>
    <xf numFmtId="165" fontId="2" fillId="2" borderId="8" xfId="0" applyNumberFormat="1" applyFont="1" applyFill="1" applyBorder="1" applyAlignment="1" applyProtection="1">
      <alignment horizontal="right" vertical="center" wrapText="1"/>
    </xf>
    <xf numFmtId="165" fontId="2" fillId="2" borderId="10" xfId="0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13" xfId="0" applyNumberFormat="1" applyFont="1" applyFill="1" applyBorder="1" applyAlignment="1" applyProtection="1">
      <alignment horizontal="right" vertical="center" wrapText="1"/>
    </xf>
    <xf numFmtId="165" fontId="2" fillId="2" borderId="15" xfId="0" applyNumberFormat="1" applyFont="1" applyFill="1" applyBorder="1" applyAlignment="1" applyProtection="1">
      <alignment horizontal="right" vertical="center" wrapText="1"/>
    </xf>
    <xf numFmtId="165" fontId="2" fillId="2" borderId="17" xfId="0" applyNumberFormat="1" applyFont="1" applyFill="1" applyBorder="1" applyAlignment="1" applyProtection="1">
      <alignment horizontal="right" vertical="center" wrapText="1"/>
    </xf>
    <xf numFmtId="0" fontId="3" fillId="0" borderId="9" xfId="0" applyFont="1" applyBorder="1"/>
    <xf numFmtId="165" fontId="2" fillId="2" borderId="1" xfId="0" applyNumberFormat="1" applyFont="1" applyFill="1" applyBorder="1" applyAlignment="1" applyProtection="1">
      <alignment horizontal="right" vertical="center" wrapText="1"/>
    </xf>
    <xf numFmtId="165" fontId="2" fillId="2" borderId="18" xfId="0" applyNumberFormat="1" applyFont="1" applyFill="1" applyBorder="1" applyAlignment="1" applyProtection="1">
      <alignment horizontal="right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165" fontId="2" fillId="2" borderId="3" xfId="0" applyNumberFormat="1" applyFont="1" applyFill="1" applyBorder="1" applyAlignment="1" applyProtection="1">
      <alignment horizontal="right" vertical="center" wrapText="1"/>
    </xf>
    <xf numFmtId="165" fontId="2" fillId="2" borderId="19" xfId="0" applyNumberFormat="1" applyFont="1" applyFill="1" applyBorder="1" applyAlignment="1" applyProtection="1">
      <alignment horizontal="right" vertical="center" wrapText="1"/>
    </xf>
    <xf numFmtId="165" fontId="1" fillId="2" borderId="16" xfId="0" applyNumberFormat="1" applyFont="1" applyFill="1" applyBorder="1" applyAlignment="1" applyProtection="1">
      <alignment horizontal="right" vertical="center" wrapText="1"/>
    </xf>
    <xf numFmtId="165" fontId="1" fillId="2" borderId="14" xfId="0" applyNumberFormat="1" applyFont="1" applyFill="1" applyBorder="1" applyAlignment="1" applyProtection="1">
      <alignment horizontal="right" vertical="center" wrapText="1"/>
    </xf>
    <xf numFmtId="165" fontId="1" fillId="2" borderId="4" xfId="0" applyNumberFormat="1" applyFont="1" applyFill="1" applyBorder="1" applyAlignment="1" applyProtection="1">
      <alignment horizontal="right" vertical="center" wrapText="1"/>
    </xf>
    <xf numFmtId="0" fontId="3" fillId="0" borderId="6" xfId="0" applyFont="1" applyBorder="1"/>
    <xf numFmtId="0" fontId="3" fillId="0" borderId="7" xfId="0" applyFont="1" applyBorder="1"/>
    <xf numFmtId="0" fontId="1" fillId="3" borderId="11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" fillId="3" borderId="4" xfId="0" applyFont="1" applyFill="1" applyBorder="1" applyAlignment="1" applyProtection="1">
      <alignment horizontal="center" vertical="top" wrapText="1"/>
    </xf>
    <xf numFmtId="0" fontId="1" fillId="3" borderId="14" xfId="0" applyFont="1" applyFill="1" applyBorder="1" applyAlignment="1" applyProtection="1">
      <alignment horizontal="center" vertical="top" wrapText="1"/>
    </xf>
    <xf numFmtId="0" fontId="3" fillId="0" borderId="21" xfId="0" applyFont="1" applyBorder="1"/>
    <xf numFmtId="0" fontId="0" fillId="2" borderId="0" xfId="0" applyFill="1" applyBorder="1"/>
    <xf numFmtId="0" fontId="3" fillId="0" borderId="9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23" xfId="0" applyFont="1" applyFill="1" applyBorder="1" applyAlignment="1" applyProtection="1">
      <alignment horizontal="center" vertical="top" wrapText="1"/>
    </xf>
    <xf numFmtId="164" fontId="2" fillId="2" borderId="17" xfId="1" applyNumberFormat="1" applyFont="1" applyFill="1" applyBorder="1" applyAlignment="1" applyProtection="1">
      <alignment horizontal="right" vertical="center" wrapText="1"/>
    </xf>
    <xf numFmtId="164" fontId="2" fillId="2" borderId="10" xfId="1" applyNumberFormat="1" applyFont="1" applyFill="1" applyBorder="1" applyAlignment="1" applyProtection="1">
      <alignment horizontal="right" vertical="center" wrapText="1"/>
    </xf>
    <xf numFmtId="164" fontId="2" fillId="2" borderId="15" xfId="1" applyNumberFormat="1" applyFont="1" applyFill="1" applyBorder="1" applyAlignment="1" applyProtection="1">
      <alignment horizontal="right" vertical="center" wrapText="1"/>
    </xf>
    <xf numFmtId="164" fontId="1" fillId="2" borderId="16" xfId="1" applyNumberFormat="1" applyFont="1" applyFill="1" applyBorder="1" applyAlignment="1" applyProtection="1">
      <alignment horizontal="right" vertical="center" wrapText="1"/>
    </xf>
    <xf numFmtId="164" fontId="2" fillId="2" borderId="27" xfId="1" applyNumberFormat="1" applyFont="1" applyFill="1" applyBorder="1" applyAlignment="1" applyProtection="1">
      <alignment horizontal="right" vertical="center" wrapText="1"/>
    </xf>
    <xf numFmtId="164" fontId="2" fillId="2" borderId="28" xfId="1" applyNumberFormat="1" applyFont="1" applyFill="1" applyBorder="1" applyAlignment="1" applyProtection="1">
      <alignment horizontal="right" vertical="center" wrapText="1"/>
    </xf>
    <xf numFmtId="165" fontId="3" fillId="0" borderId="1" xfId="0" applyNumberFormat="1" applyFont="1" applyBorder="1"/>
    <xf numFmtId="165" fontId="3" fillId="0" borderId="2" xfId="0" applyNumberFormat="1" applyFont="1" applyBorder="1"/>
    <xf numFmtId="165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2" xfId="0" applyNumberFormat="1" applyFont="1" applyFill="1" applyBorder="1" applyAlignment="1" applyProtection="1">
      <alignment horizontal="right" vertical="center" wrapText="1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0" fontId="1" fillId="3" borderId="20" xfId="0" applyFont="1" applyFill="1" applyBorder="1" applyAlignment="1" applyProtection="1">
      <alignment horizontal="center" vertical="top" wrapText="1"/>
    </xf>
    <xf numFmtId="164" fontId="2" fillId="2" borderId="29" xfId="1" applyNumberFormat="1" applyFont="1" applyFill="1" applyBorder="1" applyAlignment="1" applyProtection="1">
      <alignment horizontal="right" vertical="center" wrapText="1"/>
    </xf>
    <xf numFmtId="164" fontId="2" fillId="2" borderId="25" xfId="1" applyNumberFormat="1" applyFont="1" applyFill="1" applyBorder="1" applyAlignment="1" applyProtection="1">
      <alignment horizontal="right" vertical="center" wrapText="1"/>
    </xf>
    <xf numFmtId="164" fontId="2" fillId="2" borderId="30" xfId="1" applyNumberFormat="1" applyFont="1" applyFill="1" applyBorder="1" applyAlignment="1" applyProtection="1">
      <alignment horizontal="right" vertical="center" wrapText="1"/>
    </xf>
    <xf numFmtId="164" fontId="1" fillId="2" borderId="20" xfId="1" applyNumberFormat="1" applyFont="1" applyFill="1" applyBorder="1" applyAlignment="1" applyProtection="1">
      <alignment horizontal="right" vertical="center" wrapText="1"/>
    </xf>
    <xf numFmtId="164" fontId="2" fillId="2" borderId="24" xfId="1" applyNumberFormat="1" applyFont="1" applyFill="1" applyBorder="1" applyAlignment="1" applyProtection="1">
      <alignment horizontal="right" vertical="center" wrapText="1"/>
    </xf>
    <xf numFmtId="164" fontId="2" fillId="2" borderId="26" xfId="1" applyNumberFormat="1" applyFont="1" applyFill="1" applyBorder="1" applyAlignment="1" applyProtection="1">
      <alignment horizontal="right" vertical="center" wrapText="1"/>
    </xf>
    <xf numFmtId="0" fontId="1" fillId="4" borderId="14" xfId="0" applyFont="1" applyFill="1" applyBorder="1" applyAlignment="1" applyProtection="1">
      <alignment horizontal="center" vertical="top" wrapText="1"/>
    </xf>
    <xf numFmtId="0" fontId="1" fillId="4" borderId="23" xfId="0" applyFont="1" applyFill="1" applyBorder="1" applyAlignment="1" applyProtection="1">
      <alignment horizontal="center" vertical="top" wrapText="1"/>
    </xf>
    <xf numFmtId="165" fontId="2" fillId="5" borderId="13" xfId="0" applyNumberFormat="1" applyFont="1" applyFill="1" applyBorder="1" applyAlignment="1" applyProtection="1">
      <alignment horizontal="right" vertical="center" wrapText="1"/>
    </xf>
    <xf numFmtId="164" fontId="2" fillId="5" borderId="17" xfId="1" applyNumberFormat="1" applyFont="1" applyFill="1" applyBorder="1" applyAlignment="1" applyProtection="1">
      <alignment horizontal="right" vertical="center" wrapText="1"/>
    </xf>
    <xf numFmtId="165" fontId="2" fillId="5" borderId="8" xfId="0" applyNumberFormat="1" applyFont="1" applyFill="1" applyBorder="1" applyAlignment="1" applyProtection="1">
      <alignment horizontal="right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/>
    </xf>
    <xf numFmtId="165" fontId="2" fillId="5" borderId="12" xfId="0" applyNumberFormat="1" applyFont="1" applyFill="1" applyBorder="1" applyAlignment="1" applyProtection="1">
      <alignment horizontal="right" vertical="center" wrapText="1"/>
    </xf>
    <xf numFmtId="164" fontId="2" fillId="5" borderId="15" xfId="1" applyNumberFormat="1" applyFont="1" applyFill="1" applyBorder="1" applyAlignment="1" applyProtection="1">
      <alignment horizontal="right" vertical="center" wrapText="1"/>
    </xf>
    <xf numFmtId="165" fontId="1" fillId="5" borderId="14" xfId="0" applyNumberFormat="1" applyFont="1" applyFill="1" applyBorder="1" applyAlignment="1" applyProtection="1">
      <alignment horizontal="right" vertical="center" wrapText="1"/>
    </xf>
    <xf numFmtId="164" fontId="1" fillId="5" borderId="16" xfId="1" applyNumberFormat="1" applyFont="1" applyFill="1" applyBorder="1" applyAlignment="1" applyProtection="1">
      <alignment horizontal="right" vertical="center" wrapText="1"/>
    </xf>
    <xf numFmtId="165" fontId="2" fillId="5" borderId="18" xfId="0" applyNumberFormat="1" applyFont="1" applyFill="1" applyBorder="1" applyAlignment="1" applyProtection="1">
      <alignment horizontal="right" vertical="center" wrapText="1"/>
    </xf>
    <xf numFmtId="164" fontId="2" fillId="5" borderId="27" xfId="1" applyNumberFormat="1" applyFont="1" applyFill="1" applyBorder="1" applyAlignment="1" applyProtection="1">
      <alignment horizontal="right" vertical="center" wrapText="1"/>
    </xf>
    <xf numFmtId="165" fontId="2" fillId="5" borderId="19" xfId="0" applyNumberFormat="1" applyFont="1" applyFill="1" applyBorder="1" applyAlignment="1" applyProtection="1">
      <alignment horizontal="right" vertical="center" wrapText="1"/>
    </xf>
    <xf numFmtId="164" fontId="2" fillId="5" borderId="28" xfId="1" applyNumberFormat="1" applyFont="1" applyFill="1" applyBorder="1" applyAlignment="1" applyProtection="1">
      <alignment horizontal="right" vertical="center" wrapText="1"/>
    </xf>
    <xf numFmtId="165" fontId="1" fillId="5" borderId="16" xfId="0" applyNumberFormat="1" applyFont="1" applyFill="1" applyBorder="1" applyAlignment="1" applyProtection="1">
      <alignment horizontal="right" vertical="center" wrapText="1"/>
    </xf>
    <xf numFmtId="0" fontId="1" fillId="3" borderId="5" xfId="0" applyFont="1" applyFill="1" applyBorder="1" applyAlignment="1" applyProtection="1">
      <alignment horizontal="center" vertical="top" wrapText="1"/>
    </xf>
    <xf numFmtId="0" fontId="1" fillId="3" borderId="22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6.85546875" customWidth="1"/>
    <col min="2" max="2" width="20.7109375" customWidth="1"/>
    <col min="3" max="30" width="9.7109375" customWidth="1"/>
    <col min="31" max="31" width="10.7109375" customWidth="1"/>
  </cols>
  <sheetData>
    <row r="1" spans="1:32" s="20" customFormat="1" ht="38.25" customHeight="1" thickBot="1" x14ac:dyDescent="0.3">
      <c r="B1" s="19"/>
      <c r="C1" s="62" t="s">
        <v>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s="20" customFormat="1" ht="78" customHeight="1" thickBot="1" x14ac:dyDescent="0.3">
      <c r="A2" s="25" t="s">
        <v>29</v>
      </c>
      <c r="B2" s="1" t="s">
        <v>4</v>
      </c>
      <c r="C2" s="21" t="s">
        <v>31</v>
      </c>
      <c r="D2" s="28" t="s">
        <v>45</v>
      </c>
      <c r="E2" s="47" t="s">
        <v>32</v>
      </c>
      <c r="F2" s="48" t="s">
        <v>46</v>
      </c>
      <c r="G2" s="22" t="s">
        <v>33</v>
      </c>
      <c r="H2" s="28" t="s">
        <v>47</v>
      </c>
      <c r="I2" s="47" t="s">
        <v>34</v>
      </c>
      <c r="J2" s="48" t="s">
        <v>48</v>
      </c>
      <c r="K2" s="22" t="s">
        <v>35</v>
      </c>
      <c r="L2" s="28" t="s">
        <v>49</v>
      </c>
      <c r="M2" s="47" t="s">
        <v>36</v>
      </c>
      <c r="N2" s="48" t="s">
        <v>50</v>
      </c>
      <c r="O2" s="22" t="s">
        <v>37</v>
      </c>
      <c r="P2" s="28" t="s">
        <v>51</v>
      </c>
      <c r="Q2" s="47" t="s">
        <v>38</v>
      </c>
      <c r="R2" s="48" t="s">
        <v>52</v>
      </c>
      <c r="S2" s="22" t="s">
        <v>39</v>
      </c>
      <c r="T2" s="28" t="s">
        <v>53</v>
      </c>
      <c r="U2" s="47" t="s">
        <v>40</v>
      </c>
      <c r="V2" s="48" t="s">
        <v>54</v>
      </c>
      <c r="W2" s="22" t="s">
        <v>41</v>
      </c>
      <c r="X2" s="28" t="s">
        <v>55</v>
      </c>
      <c r="Y2" s="47" t="s">
        <v>42</v>
      </c>
      <c r="Z2" s="48" t="s">
        <v>56</v>
      </c>
      <c r="AA2" s="22" t="s">
        <v>43</v>
      </c>
      <c r="AB2" s="28" t="s">
        <v>57</v>
      </c>
      <c r="AC2" s="47" t="s">
        <v>44</v>
      </c>
      <c r="AD2" s="48" t="s">
        <v>58</v>
      </c>
      <c r="AE2" s="21" t="s">
        <v>30</v>
      </c>
      <c r="AF2" s="40" t="s">
        <v>59</v>
      </c>
    </row>
    <row r="3" spans="1:32" x14ac:dyDescent="0.25">
      <c r="A3" s="26">
        <v>1</v>
      </c>
      <c r="B3" s="23" t="s">
        <v>5</v>
      </c>
      <c r="C3" s="7">
        <v>203.63095737838901</v>
      </c>
      <c r="D3" s="29">
        <f>C3/C$24</f>
        <v>9.8587218849134226E-2</v>
      </c>
      <c r="E3" s="49">
        <v>1893.83701548313</v>
      </c>
      <c r="F3" s="50">
        <f>E3/E$24</f>
        <v>0.16491809954037087</v>
      </c>
      <c r="G3" s="5">
        <v>3450.72764308151</v>
      </c>
      <c r="H3" s="29">
        <f>G3/G$24</f>
        <v>0.18932629692782973</v>
      </c>
      <c r="I3" s="49">
        <v>3901.8245655003898</v>
      </c>
      <c r="J3" s="50">
        <f>I3/I$24</f>
        <v>0.18737837839984459</v>
      </c>
      <c r="K3" s="5">
        <v>2853.82875753078</v>
      </c>
      <c r="L3" s="29">
        <f>K3/K$24</f>
        <v>0.2046951563602456</v>
      </c>
      <c r="M3" s="49">
        <v>1666.54980933256</v>
      </c>
      <c r="N3" s="50">
        <f>M3/M$24</f>
        <v>0.22177696876610475</v>
      </c>
      <c r="O3" s="5">
        <v>962.65817473665697</v>
      </c>
      <c r="P3" s="29">
        <f>O3/O$24</f>
        <v>0.28138020371560213</v>
      </c>
      <c r="Q3" s="49">
        <v>449.49096498319301</v>
      </c>
      <c r="R3" s="50">
        <f>Q3/Q$24</f>
        <v>0.2755978789672564</v>
      </c>
      <c r="S3" s="5">
        <v>195.20376825815299</v>
      </c>
      <c r="T3" s="29">
        <f>S3/S$24</f>
        <v>0.27846818523752903</v>
      </c>
      <c r="U3" s="49">
        <v>212.87133117454599</v>
      </c>
      <c r="V3" s="50">
        <f>U3/U$24</f>
        <v>0.33904118432655433</v>
      </c>
      <c r="W3" s="5">
        <v>94.006137083347895</v>
      </c>
      <c r="X3" s="29">
        <f>W3/W$24</f>
        <v>0.40495360567355587</v>
      </c>
      <c r="Y3" s="49">
        <v>16.344812778804101</v>
      </c>
      <c r="Z3" s="50">
        <f>Y3/Y$24</f>
        <v>0.18544487394766798</v>
      </c>
      <c r="AA3" s="5">
        <v>62.874917886078499</v>
      </c>
      <c r="AB3" s="29">
        <f>AA3/AA$24</f>
        <v>0.76755193117338139</v>
      </c>
      <c r="AC3" s="57">
        <v>27.417673828436701</v>
      </c>
      <c r="AD3" s="50">
        <f>AC3/AC$24</f>
        <v>1</v>
      </c>
      <c r="AE3" s="35">
        <f>SUM(C3:AC3)</f>
        <v>15994.86564901786</v>
      </c>
      <c r="AF3" s="41">
        <f>AE3/AE$24</f>
        <v>0.19776389615976356</v>
      </c>
    </row>
    <row r="4" spans="1:32" x14ac:dyDescent="0.25">
      <c r="A4" s="26">
        <v>2</v>
      </c>
      <c r="B4" s="18" t="s">
        <v>6</v>
      </c>
      <c r="C4" s="3">
        <v>71.314584055308401</v>
      </c>
      <c r="D4" s="30">
        <f t="shared" ref="D4:F23" si="0">C4/C$24</f>
        <v>3.4526707510052809E-2</v>
      </c>
      <c r="E4" s="51">
        <v>336.85816518141797</v>
      </c>
      <c r="F4" s="52">
        <f t="shared" si="0"/>
        <v>2.9334102122934583E-2</v>
      </c>
      <c r="G4" s="2">
        <v>539.12067920480797</v>
      </c>
      <c r="H4" s="30">
        <f t="shared" ref="H4" si="1">G4/G$24</f>
        <v>2.9579188028851254E-2</v>
      </c>
      <c r="I4" s="51">
        <v>790.02901109317804</v>
      </c>
      <c r="J4" s="52">
        <f t="shared" ref="J4:L4" si="2">I4/I$24</f>
        <v>3.7939777276605427E-2</v>
      </c>
      <c r="K4" s="2">
        <v>959.69834209519104</v>
      </c>
      <c r="L4" s="30">
        <f t="shared" si="2"/>
        <v>6.8835805818921791E-2</v>
      </c>
      <c r="M4" s="51">
        <v>957.91682502811796</v>
      </c>
      <c r="N4" s="52">
        <f t="shared" ref="N4" si="3">M4/M$24</f>
        <v>0.12747527172312315</v>
      </c>
      <c r="O4" s="2">
        <v>688.990662057544</v>
      </c>
      <c r="P4" s="30">
        <f t="shared" ref="P4" si="4">O4/O$24</f>
        <v>0.20138854884905913</v>
      </c>
      <c r="Q4" s="51">
        <v>405.02323933732998</v>
      </c>
      <c r="R4" s="52">
        <f t="shared" ref="R4" si="5">Q4/Q$24</f>
        <v>0.24833323557012835</v>
      </c>
      <c r="S4" s="2">
        <v>253.71567363248101</v>
      </c>
      <c r="T4" s="30">
        <f t="shared" ref="T4" si="6">S4/S$24</f>
        <v>0.36193841867498527</v>
      </c>
      <c r="U4" s="51">
        <v>156.26130578352601</v>
      </c>
      <c r="V4" s="52">
        <f t="shared" ref="V4" si="7">U4/U$24</f>
        <v>0.24887812691799177</v>
      </c>
      <c r="W4" s="2">
        <v>119.66399241414599</v>
      </c>
      <c r="X4" s="30">
        <f t="shared" ref="X4" si="8">W4/W$24</f>
        <v>0.5154808685994321</v>
      </c>
      <c r="Y4" s="51">
        <v>51.355428607432899</v>
      </c>
      <c r="Z4" s="52">
        <f t="shared" ref="Z4" si="9">Y4/Y$24</f>
        <v>0.58266809865109193</v>
      </c>
      <c r="AA4" s="2">
        <v>19.041256554339601</v>
      </c>
      <c r="AB4" s="30">
        <f t="shared" ref="AB4" si="10">AA4/AA$24</f>
        <v>0.23244806882661859</v>
      </c>
      <c r="AC4" s="51" t="s">
        <v>1</v>
      </c>
      <c r="AD4" s="51" t="s">
        <v>1</v>
      </c>
      <c r="AE4" s="36">
        <f t="shared" ref="AE4:AE22" si="11">SUM(C4:AC4)</f>
        <v>5351.7079912633908</v>
      </c>
      <c r="AF4" s="42">
        <f t="shared" ref="AF4" si="12">AE4/AE$24</f>
        <v>6.6169647603546947E-2</v>
      </c>
    </row>
    <row r="5" spans="1:32" x14ac:dyDescent="0.25">
      <c r="A5" s="27">
        <v>3</v>
      </c>
      <c r="B5" s="18" t="s">
        <v>7</v>
      </c>
      <c r="C5" s="3">
        <v>457.70531517852203</v>
      </c>
      <c r="D5" s="30">
        <f t="shared" si="0"/>
        <v>0.22159643433816037</v>
      </c>
      <c r="E5" s="51">
        <v>1702.66806559216</v>
      </c>
      <c r="F5" s="52">
        <f t="shared" si="0"/>
        <v>0.14827082754737714</v>
      </c>
      <c r="G5" s="2">
        <v>1344.32946162795</v>
      </c>
      <c r="H5" s="30">
        <f t="shared" ref="H5" si="13">G5/G$24</f>
        <v>7.3757463684881938E-2</v>
      </c>
      <c r="I5" s="51">
        <v>697.23646768335902</v>
      </c>
      <c r="J5" s="52">
        <f t="shared" ref="J5:L5" si="14">I5/I$24</f>
        <v>3.3483575820121118E-2</v>
      </c>
      <c r="K5" s="2">
        <v>201.48733271072501</v>
      </c>
      <c r="L5" s="30">
        <f t="shared" si="14"/>
        <v>1.4451981733310379E-2</v>
      </c>
      <c r="M5" s="51">
        <v>54.285142649530798</v>
      </c>
      <c r="N5" s="52">
        <f t="shared" ref="N5" si="15">M5/M$24</f>
        <v>7.2240231395604877E-3</v>
      </c>
      <c r="O5" s="2">
        <v>6.9131516992662503</v>
      </c>
      <c r="P5" s="30">
        <f t="shared" ref="P5" si="16">O5/O$24</f>
        <v>2.0206799095520388E-3</v>
      </c>
      <c r="Q5" s="51">
        <v>5.7717535575576404</v>
      </c>
      <c r="R5" s="52">
        <f t="shared" ref="R5" si="17">Q5/Q$24</f>
        <v>3.5388543092163814E-3</v>
      </c>
      <c r="S5" s="2" t="s">
        <v>1</v>
      </c>
      <c r="T5" s="2" t="s">
        <v>1</v>
      </c>
      <c r="U5" s="51" t="s">
        <v>1</v>
      </c>
      <c r="V5" s="51" t="s">
        <v>1</v>
      </c>
      <c r="W5" s="2" t="s">
        <v>1</v>
      </c>
      <c r="X5" s="2" t="s">
        <v>1</v>
      </c>
      <c r="Y5" s="51" t="s">
        <v>1</v>
      </c>
      <c r="Z5" s="51" t="s">
        <v>1</v>
      </c>
      <c r="AA5" s="2" t="s">
        <v>1</v>
      </c>
      <c r="AB5" s="2" t="s">
        <v>1</v>
      </c>
      <c r="AC5" s="51" t="s">
        <v>1</v>
      </c>
      <c r="AD5" s="51" t="s">
        <v>1</v>
      </c>
      <c r="AE5" s="36">
        <f t="shared" si="11"/>
        <v>4470.9010345395536</v>
      </c>
      <c r="AF5" s="42">
        <f t="shared" ref="AF5" si="18">AE5/AE$24</f>
        <v>5.5279164410458902E-2</v>
      </c>
    </row>
    <row r="6" spans="1:32" x14ac:dyDescent="0.25">
      <c r="A6" s="27">
        <v>4</v>
      </c>
      <c r="B6" s="18" t="s">
        <v>8</v>
      </c>
      <c r="C6" s="3">
        <v>57.444536326139499</v>
      </c>
      <c r="D6" s="30">
        <f t="shared" si="0"/>
        <v>2.7811572205833923E-2</v>
      </c>
      <c r="E6" s="51">
        <v>267.95297761323502</v>
      </c>
      <c r="F6" s="52">
        <f t="shared" si="0"/>
        <v>2.3333737524865641E-2</v>
      </c>
      <c r="G6" s="2">
        <v>442.84200597381403</v>
      </c>
      <c r="H6" s="30">
        <f t="shared" ref="H6" si="19">G6/G$24</f>
        <v>2.4296799338310929E-2</v>
      </c>
      <c r="I6" s="51">
        <v>673.07723423687503</v>
      </c>
      <c r="J6" s="52">
        <f t="shared" ref="J6:L6" si="20">I6/I$24</f>
        <v>3.2323370405810056E-2</v>
      </c>
      <c r="K6" s="2">
        <v>747.07215244038105</v>
      </c>
      <c r="L6" s="30">
        <f t="shared" si="20"/>
        <v>5.3584872831851996E-2</v>
      </c>
      <c r="M6" s="51">
        <v>573.84545438493399</v>
      </c>
      <c r="N6" s="52">
        <f t="shared" ref="N6" si="21">M6/M$24</f>
        <v>7.6364777518811516E-2</v>
      </c>
      <c r="O6" s="2">
        <v>332.59083495124497</v>
      </c>
      <c r="P6" s="30">
        <f t="shared" ref="P6" si="22">O6/O$24</f>
        <v>9.7214649341262102E-2</v>
      </c>
      <c r="Q6" s="51">
        <v>108.003580364793</v>
      </c>
      <c r="R6" s="52">
        <f t="shared" ref="R6" si="23">Q6/Q$24</f>
        <v>6.6220591709823445E-2</v>
      </c>
      <c r="S6" s="2">
        <v>26.490766808910401</v>
      </c>
      <c r="T6" s="30">
        <f t="shared" ref="T6" si="24">S6/S$24</f>
        <v>3.779043726795342E-2</v>
      </c>
      <c r="U6" s="51" t="s">
        <v>1</v>
      </c>
      <c r="V6" s="51" t="s">
        <v>1</v>
      </c>
      <c r="W6" s="2" t="s">
        <v>1</v>
      </c>
      <c r="X6" s="2" t="s">
        <v>1</v>
      </c>
      <c r="Y6" s="51" t="s">
        <v>1</v>
      </c>
      <c r="Z6" s="51" t="s">
        <v>1</v>
      </c>
      <c r="AA6" s="2" t="s">
        <v>1</v>
      </c>
      <c r="AB6" s="2" t="s">
        <v>1</v>
      </c>
      <c r="AC6" s="51" t="s">
        <v>1</v>
      </c>
      <c r="AD6" s="51" t="s">
        <v>1</v>
      </c>
      <c r="AE6" s="36">
        <f t="shared" si="11"/>
        <v>3229.7584839084716</v>
      </c>
      <c r="AF6" s="42">
        <f t="shared" ref="AF6" si="25">AE6/AE$24</f>
        <v>3.9933415850355113E-2</v>
      </c>
    </row>
    <row r="7" spans="1:32" x14ac:dyDescent="0.25">
      <c r="A7" s="26">
        <v>5</v>
      </c>
      <c r="B7" s="18" t="s">
        <v>9</v>
      </c>
      <c r="C7" s="3">
        <v>132.99513265255399</v>
      </c>
      <c r="D7" s="30">
        <f t="shared" si="0"/>
        <v>6.4389130304597253E-2</v>
      </c>
      <c r="E7" s="51">
        <v>628.34962862030204</v>
      </c>
      <c r="F7" s="52">
        <f t="shared" si="0"/>
        <v>5.4717605449549379E-2</v>
      </c>
      <c r="G7" s="2">
        <v>739.53952601061997</v>
      </c>
      <c r="H7" s="30">
        <f t="shared" ref="H7" si="26">G7/G$24</f>
        <v>4.0575291467025175E-2</v>
      </c>
      <c r="I7" s="51">
        <v>607.37570977322002</v>
      </c>
      <c r="J7" s="52">
        <f t="shared" ref="J7:L7" si="27">I7/I$24</f>
        <v>2.916816829312395E-2</v>
      </c>
      <c r="K7" s="2">
        <v>386.59841158010801</v>
      </c>
      <c r="L7" s="30">
        <f t="shared" si="27"/>
        <v>2.77293520496593E-2</v>
      </c>
      <c r="M7" s="51">
        <v>151.46050980809699</v>
      </c>
      <c r="N7" s="52">
        <f t="shared" ref="N7" si="28">M7/M$24</f>
        <v>2.0155684855564765E-2</v>
      </c>
      <c r="O7" s="2">
        <v>77.571415080271805</v>
      </c>
      <c r="P7" s="30">
        <f t="shared" ref="P7" si="29">O7/O$24</f>
        <v>2.2673739392246251E-2</v>
      </c>
      <c r="Q7" s="51">
        <v>9.8665968178554593</v>
      </c>
      <c r="R7" s="52">
        <f t="shared" ref="R7" si="30">Q7/Q$24</f>
        <v>6.0495390729994325E-3</v>
      </c>
      <c r="S7" s="2" t="s">
        <v>1</v>
      </c>
      <c r="T7" s="2" t="s">
        <v>1</v>
      </c>
      <c r="U7" s="51" t="s">
        <v>1</v>
      </c>
      <c r="V7" s="51" t="s">
        <v>1</v>
      </c>
      <c r="W7" s="2" t="s">
        <v>1</v>
      </c>
      <c r="X7" s="2" t="s">
        <v>1</v>
      </c>
      <c r="Y7" s="51" t="s">
        <v>1</v>
      </c>
      <c r="Z7" s="51" t="s">
        <v>1</v>
      </c>
      <c r="AA7" s="2" t="s">
        <v>1</v>
      </c>
      <c r="AB7" s="2" t="s">
        <v>1</v>
      </c>
      <c r="AC7" s="51" t="s">
        <v>1</v>
      </c>
      <c r="AD7" s="51" t="s">
        <v>1</v>
      </c>
      <c r="AE7" s="36">
        <f t="shared" si="11"/>
        <v>2734.0223888539135</v>
      </c>
      <c r="AF7" s="42">
        <f t="shared" ref="AF7" si="31">AE7/AE$24</f>
        <v>3.3804030097681646E-2</v>
      </c>
    </row>
    <row r="8" spans="1:32" x14ac:dyDescent="0.25">
      <c r="A8" s="27">
        <v>6</v>
      </c>
      <c r="B8" s="18" t="s">
        <v>10</v>
      </c>
      <c r="C8" s="3">
        <v>5.9441703859586399</v>
      </c>
      <c r="D8" s="30">
        <f t="shared" si="0"/>
        <v>2.8778493911812268E-3</v>
      </c>
      <c r="E8" s="51">
        <v>27.7414673911771</v>
      </c>
      <c r="F8" s="52">
        <f t="shared" si="0"/>
        <v>2.4157675888740447E-3</v>
      </c>
      <c r="G8" s="2">
        <v>200.198273001263</v>
      </c>
      <c r="H8" s="30">
        <f t="shared" ref="H8" si="32">G8/G$24</f>
        <v>1.0984001520568724E-2</v>
      </c>
      <c r="I8" s="51">
        <v>671.714469052509</v>
      </c>
      <c r="J8" s="52">
        <f t="shared" ref="J8:L8" si="33">I8/I$24</f>
        <v>3.225792596408808E-2</v>
      </c>
      <c r="K8" s="2">
        <v>532.11350525896603</v>
      </c>
      <c r="L8" s="30">
        <f t="shared" si="33"/>
        <v>3.8166640823475428E-2</v>
      </c>
      <c r="M8" s="51">
        <v>437.797554564032</v>
      </c>
      <c r="N8" s="52">
        <f t="shared" ref="N8" si="34">M8/M$24</f>
        <v>5.8260133624994687E-2</v>
      </c>
      <c r="O8" s="2">
        <v>184.39494302758399</v>
      </c>
      <c r="P8" s="30">
        <f t="shared" ref="P8" si="35">O8/O$24</f>
        <v>5.3897726103475957E-2</v>
      </c>
      <c r="Q8" s="51">
        <v>193.03965930134299</v>
      </c>
      <c r="R8" s="52">
        <f t="shared" ref="R8" si="36">Q8/Q$24</f>
        <v>0.11835904346153253</v>
      </c>
      <c r="S8" s="2">
        <v>50.458263089383003</v>
      </c>
      <c r="T8" s="30">
        <f t="shared" ref="T8" si="37">S8/S$24</f>
        <v>7.1981299736776042E-2</v>
      </c>
      <c r="U8" s="51">
        <v>113.01259338446999</v>
      </c>
      <c r="V8" s="52">
        <f t="shared" ref="V8" si="38">U8/U$24</f>
        <v>0.17999569643066921</v>
      </c>
      <c r="W8" s="2" t="s">
        <v>1</v>
      </c>
      <c r="X8" s="2" t="s">
        <v>1</v>
      </c>
      <c r="Y8" s="51" t="s">
        <v>1</v>
      </c>
      <c r="Z8" s="51" t="s">
        <v>1</v>
      </c>
      <c r="AA8" s="2" t="s">
        <v>1</v>
      </c>
      <c r="AB8" s="2" t="s">
        <v>1</v>
      </c>
      <c r="AC8" s="51" t="s">
        <v>1</v>
      </c>
      <c r="AD8" s="51" t="s">
        <v>1</v>
      </c>
      <c r="AE8" s="36">
        <f t="shared" si="11"/>
        <v>2416.9840945413312</v>
      </c>
      <c r="AF8" s="42">
        <f t="shared" ref="AF8" si="39">AE8/AE$24</f>
        <v>2.9884101684969286E-2</v>
      </c>
    </row>
    <row r="9" spans="1:32" ht="17.25" x14ac:dyDescent="0.25">
      <c r="A9" s="27">
        <v>7</v>
      </c>
      <c r="B9" s="17" t="s">
        <v>11</v>
      </c>
      <c r="C9" s="3">
        <v>89.034571329081004</v>
      </c>
      <c r="D9" s="30">
        <f t="shared" si="0"/>
        <v>4.310577763698379E-2</v>
      </c>
      <c r="E9" s="51">
        <v>395.12954404692402</v>
      </c>
      <c r="F9" s="52">
        <f t="shared" si="0"/>
        <v>3.4408459093217277E-2</v>
      </c>
      <c r="G9" s="2">
        <v>465.49666613542598</v>
      </c>
      <c r="H9" s="30">
        <f t="shared" ref="H9" si="40">G9/G$24</f>
        <v>2.5539761217715069E-2</v>
      </c>
      <c r="I9" s="51">
        <v>346.55215009539</v>
      </c>
      <c r="J9" s="52">
        <f t="shared" ref="J9:L9" si="41">I9/I$24</f>
        <v>1.6642567810458683E-2</v>
      </c>
      <c r="K9" s="2">
        <v>252.34907549622301</v>
      </c>
      <c r="L9" s="30">
        <f t="shared" si="41"/>
        <v>1.8100116669493498E-2</v>
      </c>
      <c r="M9" s="51">
        <v>117.624158988913</v>
      </c>
      <c r="N9" s="52">
        <f t="shared" ref="N9" si="42">M9/M$24</f>
        <v>1.5652895153893339E-2</v>
      </c>
      <c r="O9" s="2">
        <v>73.6253242594818</v>
      </c>
      <c r="P9" s="30">
        <f t="shared" ref="P9" si="43">O9/O$24</f>
        <v>2.1520316642433833E-2</v>
      </c>
      <c r="Q9" s="51">
        <v>33.103161529419502</v>
      </c>
      <c r="R9" s="52">
        <f t="shared" ref="R9" si="44">Q9/Q$24</f>
        <v>2.0296650690097007E-2</v>
      </c>
      <c r="S9" s="2" t="s">
        <v>1</v>
      </c>
      <c r="T9" s="2" t="s">
        <v>1</v>
      </c>
      <c r="U9" s="51" t="s">
        <v>1</v>
      </c>
      <c r="V9" s="51" t="s">
        <v>1</v>
      </c>
      <c r="W9" s="2" t="s">
        <v>1</v>
      </c>
      <c r="X9" s="2" t="s">
        <v>1</v>
      </c>
      <c r="Y9" s="51" t="s">
        <v>1</v>
      </c>
      <c r="Z9" s="51" t="s">
        <v>1</v>
      </c>
      <c r="AA9" s="2" t="s">
        <v>1</v>
      </c>
      <c r="AB9" s="2" t="s">
        <v>1</v>
      </c>
      <c r="AC9" s="51" t="s">
        <v>1</v>
      </c>
      <c r="AD9" s="51" t="s">
        <v>1</v>
      </c>
      <c r="AE9" s="36">
        <f t="shared" si="11"/>
        <v>1773.109918425773</v>
      </c>
      <c r="AF9" s="42">
        <f t="shared" ref="AF9" si="45">AE9/AE$24</f>
        <v>2.1923105419077587E-2</v>
      </c>
    </row>
    <row r="10" spans="1:32" x14ac:dyDescent="0.25">
      <c r="A10" s="26">
        <v>8</v>
      </c>
      <c r="B10" s="18" t="s">
        <v>12</v>
      </c>
      <c r="C10" s="3">
        <v>106.625753588463</v>
      </c>
      <c r="D10" s="30">
        <f t="shared" si="0"/>
        <v>5.1622487264774183E-2</v>
      </c>
      <c r="E10" s="51">
        <v>733.01184232102105</v>
      </c>
      <c r="F10" s="52">
        <f t="shared" si="0"/>
        <v>6.3831744225006481E-2</v>
      </c>
      <c r="G10" s="2">
        <v>609.00865318164199</v>
      </c>
      <c r="H10" s="30">
        <f t="shared" ref="H10" si="46">G10/G$24</f>
        <v>3.3413634754703728E-2</v>
      </c>
      <c r="I10" s="51">
        <v>159.15032030671799</v>
      </c>
      <c r="J10" s="52">
        <f t="shared" ref="J10:L10" si="47">I10/I$24</f>
        <v>7.6429189575990672E-3</v>
      </c>
      <c r="K10" s="2">
        <v>31.278802341108399</v>
      </c>
      <c r="L10" s="30">
        <f t="shared" si="47"/>
        <v>2.2435191036178858E-3</v>
      </c>
      <c r="M10" s="51">
        <v>16.865713872143299</v>
      </c>
      <c r="N10" s="52">
        <f t="shared" ref="N10" si="48">M10/M$24</f>
        <v>2.2444135048915194E-3</v>
      </c>
      <c r="O10" s="2" t="s">
        <v>1</v>
      </c>
      <c r="P10" s="2" t="s">
        <v>1</v>
      </c>
      <c r="Q10" s="51" t="s">
        <v>1</v>
      </c>
      <c r="R10" s="51" t="s">
        <v>1</v>
      </c>
      <c r="S10" s="2" t="s">
        <v>1</v>
      </c>
      <c r="T10" s="2" t="s">
        <v>1</v>
      </c>
      <c r="U10" s="51" t="s">
        <v>1</v>
      </c>
      <c r="V10" s="51" t="s">
        <v>1</v>
      </c>
      <c r="W10" s="2" t="s">
        <v>1</v>
      </c>
      <c r="X10" s="2" t="s">
        <v>1</v>
      </c>
      <c r="Y10" s="51" t="s">
        <v>1</v>
      </c>
      <c r="Z10" s="51" t="s">
        <v>1</v>
      </c>
      <c r="AA10" s="2" t="s">
        <v>1</v>
      </c>
      <c r="AB10" s="2" t="s">
        <v>1</v>
      </c>
      <c r="AC10" s="51" t="s">
        <v>1</v>
      </c>
      <c r="AD10" s="51" t="s">
        <v>1</v>
      </c>
      <c r="AE10" s="36">
        <f t="shared" si="11"/>
        <v>1656.1020843289061</v>
      </c>
      <c r="AF10" s="42">
        <f t="shared" ref="AF10" si="49">AE10/AE$24</f>
        <v>2.0476395852396575E-2</v>
      </c>
    </row>
    <row r="11" spans="1:32" x14ac:dyDescent="0.25">
      <c r="A11" s="27">
        <v>9</v>
      </c>
      <c r="B11" s="18" t="s">
        <v>13</v>
      </c>
      <c r="C11" s="3">
        <v>54.427474871825801</v>
      </c>
      <c r="D11" s="30">
        <f t="shared" si="0"/>
        <v>2.6350872409952694E-2</v>
      </c>
      <c r="E11" s="51">
        <v>162.58390851418201</v>
      </c>
      <c r="F11" s="52">
        <f t="shared" si="0"/>
        <v>1.4158044746614187E-2</v>
      </c>
      <c r="G11" s="2">
        <v>198.11648095668701</v>
      </c>
      <c r="H11" s="30">
        <f t="shared" ref="H11" si="50">G11/G$24</f>
        <v>1.0869782718176827E-2</v>
      </c>
      <c r="I11" s="51">
        <v>220.45716973970301</v>
      </c>
      <c r="J11" s="52">
        <f t="shared" ref="J11:L11" si="51">I11/I$24</f>
        <v>1.0587074400447108E-2</v>
      </c>
      <c r="K11" s="2">
        <v>217.55068781587201</v>
      </c>
      <c r="L11" s="30">
        <f t="shared" si="51"/>
        <v>1.5604150018194847E-2</v>
      </c>
      <c r="M11" s="51">
        <v>193.646834780467</v>
      </c>
      <c r="N11" s="52">
        <f t="shared" ref="N11" si="52">M11/M$24</f>
        <v>2.5769651640932579E-2</v>
      </c>
      <c r="O11" s="2">
        <v>65.975721422741103</v>
      </c>
      <c r="P11" s="30">
        <f t="shared" ref="P11" si="53">O11/O$24</f>
        <v>1.9284375722766926E-2</v>
      </c>
      <c r="Q11" s="51">
        <v>13.6843023331874</v>
      </c>
      <c r="R11" s="52">
        <f t="shared" ref="R11" si="54">Q11/Q$24</f>
        <v>8.3903014564800892E-3</v>
      </c>
      <c r="S11" s="2">
        <v>20.298888396196698</v>
      </c>
      <c r="T11" s="30">
        <f t="shared" ref="T11" si="55">S11/S$24</f>
        <v>2.8957405200050187E-2</v>
      </c>
      <c r="U11" s="51">
        <v>93.210360908669301</v>
      </c>
      <c r="V11" s="52">
        <f t="shared" ref="V11" si="56">U11/U$24</f>
        <v>0.1484565863313379</v>
      </c>
      <c r="W11" s="2">
        <v>18.470381825990401</v>
      </c>
      <c r="X11" s="30">
        <f t="shared" ref="X11" si="57">W11/W$24</f>
        <v>7.9565525727011963E-2</v>
      </c>
      <c r="Y11" s="51">
        <v>20.4381494512286</v>
      </c>
      <c r="Z11" s="52">
        <f t="shared" ref="Z11" si="58">Y11/Y$24</f>
        <v>0.23188702740124018</v>
      </c>
      <c r="AA11" s="2" t="s">
        <v>1</v>
      </c>
      <c r="AB11" s="2" t="s">
        <v>1</v>
      </c>
      <c r="AC11" s="51" t="s">
        <v>1</v>
      </c>
      <c r="AD11" s="51" t="s">
        <v>1</v>
      </c>
      <c r="AE11" s="36">
        <f t="shared" si="11"/>
        <v>1279.4802418145237</v>
      </c>
      <c r="AF11" s="42">
        <f t="shared" ref="AF11" si="59">AE11/AE$24</f>
        <v>1.58197638688021E-2</v>
      </c>
    </row>
    <row r="12" spans="1:32" ht="17.25" x14ac:dyDescent="0.25">
      <c r="A12" s="27">
        <v>10</v>
      </c>
      <c r="B12" s="18" t="s">
        <v>14</v>
      </c>
      <c r="C12" s="3">
        <v>105.70870081715501</v>
      </c>
      <c r="D12" s="30">
        <f t="shared" si="0"/>
        <v>5.1178499359275383E-2</v>
      </c>
      <c r="E12" s="51">
        <v>261.665292853957</v>
      </c>
      <c r="F12" s="52">
        <f t="shared" si="0"/>
        <v>2.2786196732003616E-2</v>
      </c>
      <c r="G12" s="2">
        <v>130.37699875262999</v>
      </c>
      <c r="H12" s="30">
        <f t="shared" ref="H12" si="60">G12/G$24</f>
        <v>7.1532143163744472E-3</v>
      </c>
      <c r="I12" s="51">
        <v>131.52114345232599</v>
      </c>
      <c r="J12" s="52">
        <f t="shared" ref="J12:L12" si="61">I12/I$24</f>
        <v>6.3160755107475415E-3</v>
      </c>
      <c r="K12" s="2">
        <v>129.33623387444101</v>
      </c>
      <c r="L12" s="30">
        <f t="shared" si="61"/>
        <v>9.2768357407963555E-3</v>
      </c>
      <c r="M12" s="51">
        <v>77.3115839493084</v>
      </c>
      <c r="N12" s="52">
        <f t="shared" ref="N12" si="62">M12/M$24</f>
        <v>1.0288278599756142E-2</v>
      </c>
      <c r="O12" s="2">
        <v>31.120740803694801</v>
      </c>
      <c r="P12" s="30">
        <f t="shared" ref="P12" si="63">O12/O$24</f>
        <v>9.0964379848740996E-3</v>
      </c>
      <c r="Q12" s="51">
        <v>0</v>
      </c>
      <c r="R12" s="52">
        <f t="shared" ref="R12" si="64">Q12/Q$24</f>
        <v>0</v>
      </c>
      <c r="S12" s="2">
        <v>4.8671088985908399</v>
      </c>
      <c r="T12" s="30">
        <f t="shared" ref="T12" si="65">S12/S$24</f>
        <v>6.9431804234005214E-3</v>
      </c>
      <c r="U12" s="51" t="s">
        <v>1</v>
      </c>
      <c r="V12" s="51" t="s">
        <v>1</v>
      </c>
      <c r="W12" s="2" t="s">
        <v>1</v>
      </c>
      <c r="X12" s="2" t="s">
        <v>1</v>
      </c>
      <c r="Y12" s="51" t="s">
        <v>1</v>
      </c>
      <c r="Z12" s="51" t="s">
        <v>1</v>
      </c>
      <c r="AA12" s="2" t="s">
        <v>1</v>
      </c>
      <c r="AB12" s="2" t="s">
        <v>1</v>
      </c>
      <c r="AC12" s="51" t="s">
        <v>1</v>
      </c>
      <c r="AD12" s="51" t="s">
        <v>1</v>
      </c>
      <c r="AE12" s="36">
        <f>SUM(C12:AC12)</f>
        <v>872.03084212077022</v>
      </c>
      <c r="AF12" s="42">
        <f t="shared" ref="AF12" si="66">AE12/AE$24</f>
        <v>1.0781973459081388E-2</v>
      </c>
    </row>
    <row r="13" spans="1:32" x14ac:dyDescent="0.25">
      <c r="A13" s="26">
        <v>11</v>
      </c>
      <c r="B13" s="18" t="s">
        <v>15</v>
      </c>
      <c r="C13" s="3">
        <v>54.008207314193101</v>
      </c>
      <c r="D13" s="30">
        <f t="shared" si="0"/>
        <v>2.6147885482066927E-2</v>
      </c>
      <c r="E13" s="51">
        <v>175.901561754369</v>
      </c>
      <c r="F13" s="52">
        <f t="shared" si="0"/>
        <v>1.5317765485385893E-2</v>
      </c>
      <c r="G13" s="2">
        <v>225.740408534116</v>
      </c>
      <c r="H13" s="30">
        <f t="shared" ref="H13" si="67">G13/G$24</f>
        <v>1.238538651418283E-2</v>
      </c>
      <c r="I13" s="51">
        <v>204.679693914002</v>
      </c>
      <c r="J13" s="52">
        <f t="shared" ref="J13:L13" si="68">I13/I$24</f>
        <v>9.8293884035925913E-3</v>
      </c>
      <c r="K13" s="2">
        <v>74.264046694483298</v>
      </c>
      <c r="L13" s="30">
        <f t="shared" si="68"/>
        <v>5.326700352975851E-3</v>
      </c>
      <c r="M13" s="51">
        <v>50.634799709695599</v>
      </c>
      <c r="N13" s="52">
        <f t="shared" ref="N13" si="69">M13/M$24</f>
        <v>6.7382518847081503E-3</v>
      </c>
      <c r="O13" s="2">
        <v>5.4048233947589104</v>
      </c>
      <c r="P13" s="30">
        <f t="shared" ref="P13" si="70">O13/O$24</f>
        <v>1.5798030368153729E-3</v>
      </c>
      <c r="Q13" s="51">
        <v>18.276960117604201</v>
      </c>
      <c r="R13" s="52">
        <f t="shared" ref="R13" si="71">Q13/Q$24</f>
        <v>1.1206212882541916E-2</v>
      </c>
      <c r="S13" s="2" t="s">
        <v>1</v>
      </c>
      <c r="T13" s="2" t="s">
        <v>1</v>
      </c>
      <c r="U13" s="51" t="s">
        <v>1</v>
      </c>
      <c r="V13" s="51" t="s">
        <v>1</v>
      </c>
      <c r="W13" s="2" t="s">
        <v>1</v>
      </c>
      <c r="X13" s="2" t="s">
        <v>1</v>
      </c>
      <c r="Y13" s="51" t="s">
        <v>1</v>
      </c>
      <c r="Z13" s="51" t="s">
        <v>1</v>
      </c>
      <c r="AA13" s="2" t="s">
        <v>1</v>
      </c>
      <c r="AB13" s="2" t="s">
        <v>1</v>
      </c>
      <c r="AC13" s="51" t="s">
        <v>1</v>
      </c>
      <c r="AD13" s="51" t="s">
        <v>1</v>
      </c>
      <c r="AE13" s="36">
        <f t="shared" si="11"/>
        <v>808.99903282726439</v>
      </c>
      <c r="AF13" s="42">
        <f t="shared" ref="AF13" si="72">AE13/AE$24</f>
        <v>1.0002634859969847E-2</v>
      </c>
    </row>
    <row r="14" spans="1:32" ht="18" thickBot="1" x14ac:dyDescent="0.3">
      <c r="A14" s="27">
        <v>12</v>
      </c>
      <c r="B14" s="17" t="s">
        <v>16</v>
      </c>
      <c r="C14" s="6">
        <v>314.15625953664102</v>
      </c>
      <c r="D14" s="31">
        <f t="shared" si="0"/>
        <v>0.15209765897339547</v>
      </c>
      <c r="E14" s="53">
        <v>344.279649884538</v>
      </c>
      <c r="F14" s="54">
        <f t="shared" si="0"/>
        <v>2.9980375874582771E-2</v>
      </c>
      <c r="G14" s="4">
        <v>69.374217256303893</v>
      </c>
      <c r="H14" s="31">
        <f t="shared" ref="H14" si="73">G14/G$24</f>
        <v>3.8062591470341988E-3</v>
      </c>
      <c r="I14" s="53">
        <v>19.979339427377901</v>
      </c>
      <c r="J14" s="54">
        <f t="shared" ref="J14" si="74">I14/I$24</f>
        <v>9.5947323119127475E-4</v>
      </c>
      <c r="K14" s="4" t="s">
        <v>1</v>
      </c>
      <c r="L14" s="4" t="s">
        <v>1</v>
      </c>
      <c r="M14" s="53" t="s">
        <v>1</v>
      </c>
      <c r="N14" s="53" t="s">
        <v>1</v>
      </c>
      <c r="O14" s="4" t="s">
        <v>1</v>
      </c>
      <c r="P14" s="4" t="s">
        <v>1</v>
      </c>
      <c r="Q14" s="53" t="s">
        <v>1</v>
      </c>
      <c r="R14" s="53" t="s">
        <v>1</v>
      </c>
      <c r="S14" s="4" t="s">
        <v>1</v>
      </c>
      <c r="T14" s="4" t="s">
        <v>1</v>
      </c>
      <c r="U14" s="53" t="s">
        <v>1</v>
      </c>
      <c r="V14" s="53" t="s">
        <v>1</v>
      </c>
      <c r="W14" s="4" t="s">
        <v>1</v>
      </c>
      <c r="X14" s="4" t="s">
        <v>1</v>
      </c>
      <c r="Y14" s="53" t="s">
        <v>1</v>
      </c>
      <c r="Z14" s="53" t="s">
        <v>1</v>
      </c>
      <c r="AA14" s="4" t="s">
        <v>1</v>
      </c>
      <c r="AB14" s="4" t="s">
        <v>1</v>
      </c>
      <c r="AC14" s="53" t="s">
        <v>1</v>
      </c>
      <c r="AD14" s="53" t="s">
        <v>1</v>
      </c>
      <c r="AE14" s="36">
        <f t="shared" si="11"/>
        <v>747.97630987208709</v>
      </c>
      <c r="AF14" s="43">
        <f t="shared" ref="AF14" si="75">AE14/AE$24</f>
        <v>9.248137028558881E-3</v>
      </c>
    </row>
    <row r="15" spans="1:32" ht="15.75" thickBot="1" x14ac:dyDescent="0.3">
      <c r="A15" s="27">
        <v>13</v>
      </c>
      <c r="B15" s="8" t="s">
        <v>17</v>
      </c>
      <c r="C15" s="14">
        <f>SUM(C3:C14)</f>
        <v>1652.9956634342309</v>
      </c>
      <c r="D15" s="32">
        <f t="shared" si="0"/>
        <v>0.80029209372540844</v>
      </c>
      <c r="E15" s="55">
        <f>SUM(E3:E14)</f>
        <v>6929.9791192564135</v>
      </c>
      <c r="F15" s="56">
        <f t="shared" si="0"/>
        <v>0.60347272593078194</v>
      </c>
      <c r="G15" s="15">
        <f>SUM(G3:G14)</f>
        <v>8414.8710137167691</v>
      </c>
      <c r="H15" s="32">
        <f t="shared" ref="H15" si="76">G15/G$24</f>
        <v>0.46168707963565481</v>
      </c>
      <c r="I15" s="55">
        <f>SUM(I3:I14)</f>
        <v>8423.5972742750473</v>
      </c>
      <c r="J15" s="56">
        <f t="shared" ref="J15:L15" si="77">I15/I$24</f>
        <v>0.40452869447362944</v>
      </c>
      <c r="K15" s="15">
        <f>SUM(K3:K14)</f>
        <v>6385.5773478382789</v>
      </c>
      <c r="L15" s="32">
        <f t="shared" si="77"/>
        <v>0.45801513150254292</v>
      </c>
      <c r="M15" s="55">
        <f>SUM(M3:M14)</f>
        <v>4297.9383870677984</v>
      </c>
      <c r="N15" s="56">
        <f t="shared" ref="N15" si="78">M15/M$24</f>
        <v>0.57195035041234099</v>
      </c>
      <c r="O15" s="15">
        <f>SUM(O3:O14)</f>
        <v>2429.2457914332444</v>
      </c>
      <c r="P15" s="32">
        <f t="shared" ref="P15" si="79">O15/O$24</f>
        <v>0.7100564806980878</v>
      </c>
      <c r="Q15" s="55">
        <f>SUM(Q3:Q14)</f>
        <v>1236.2602183422832</v>
      </c>
      <c r="R15" s="56">
        <f t="shared" ref="R15" si="80">Q15/Q$24</f>
        <v>0.75799230812007556</v>
      </c>
      <c r="S15" s="15">
        <f>SUM(S3:S14)</f>
        <v>551.03446908371495</v>
      </c>
      <c r="T15" s="32">
        <f t="shared" ref="T15" si="81">S15/S$24</f>
        <v>0.78607892654069444</v>
      </c>
      <c r="U15" s="55">
        <f>SUM(U3:U14)</f>
        <v>575.35559125121131</v>
      </c>
      <c r="V15" s="56">
        <f t="shared" ref="V15" si="82">U15/U$24</f>
        <v>0.91637159400655321</v>
      </c>
      <c r="W15" s="15">
        <f>SUM(W3:W14)</f>
        <v>232.1405113234843</v>
      </c>
      <c r="X15" s="32">
        <f>W15/W$24</f>
        <v>1</v>
      </c>
      <c r="Y15" s="55">
        <f>SUM(Y3:Y14)</f>
        <v>88.138390837465593</v>
      </c>
      <c r="Z15" s="56">
        <f t="shared" ref="Z15" si="83">Y15/Y$24</f>
        <v>1</v>
      </c>
      <c r="AA15" s="15">
        <f>SUM(AA3:AA14)</f>
        <v>81.916174440418104</v>
      </c>
      <c r="AB15" s="32">
        <f t="shared" ref="AB15" si="84">AA15/AA$24</f>
        <v>1</v>
      </c>
      <c r="AC15" s="55">
        <f>SUM(AC3:AC14)</f>
        <v>27.417673828436701</v>
      </c>
      <c r="AD15" s="56">
        <f t="shared" ref="AD15" si="85">AC15/AC$24</f>
        <v>1</v>
      </c>
      <c r="AE15" s="16">
        <f>SUM(AE3:AE14)</f>
        <v>41335.938071513854</v>
      </c>
      <c r="AF15" s="44">
        <f t="shared" ref="AF15" si="86">AE15/AE$24</f>
        <v>0.51108626629466192</v>
      </c>
    </row>
    <row r="16" spans="1:32" x14ac:dyDescent="0.25">
      <c r="A16" s="26">
        <v>14</v>
      </c>
      <c r="B16" s="23" t="s">
        <v>18</v>
      </c>
      <c r="C16" s="9">
        <v>157.20552456406401</v>
      </c>
      <c r="D16" s="33">
        <f t="shared" si="0"/>
        <v>7.6110507233391564E-2</v>
      </c>
      <c r="E16" s="57">
        <v>2185.2120542871398</v>
      </c>
      <c r="F16" s="58">
        <f t="shared" si="0"/>
        <v>0.19029146443935638</v>
      </c>
      <c r="G16" s="10">
        <v>5755.1735678564</v>
      </c>
      <c r="H16" s="33">
        <f t="shared" ref="H16" si="87">G16/G$24</f>
        <v>0.31576114155626517</v>
      </c>
      <c r="I16" s="57">
        <v>7252.7468803027596</v>
      </c>
      <c r="J16" s="58">
        <f>I16/I$24</f>
        <v>0.34830062873454093</v>
      </c>
      <c r="K16" s="10">
        <v>3625.1826458883702</v>
      </c>
      <c r="L16" s="33">
        <f t="shared" ref="L16" si="88">K16/K$24</f>
        <v>0.26002167319128827</v>
      </c>
      <c r="M16" s="57">
        <v>1002.10371643846</v>
      </c>
      <c r="N16" s="58">
        <f t="shared" ref="N16" si="89">M16/M$24</f>
        <v>0.13335546491105274</v>
      </c>
      <c r="O16" s="10">
        <v>146.67607784163101</v>
      </c>
      <c r="P16" s="33">
        <f t="shared" ref="P16" si="90">O16/O$24</f>
        <v>4.2872689129320359E-2</v>
      </c>
      <c r="Q16" s="57">
        <v>17.538678309971299</v>
      </c>
      <c r="R16" s="58">
        <f t="shared" ref="R16" si="91">Q16/Q$24</f>
        <v>1.0753547721026716E-2</v>
      </c>
      <c r="S16" s="10">
        <v>18.524999558009899</v>
      </c>
      <c r="T16" s="33">
        <f t="shared" ref="T16" si="92">S16/S$24</f>
        <v>2.6426861809465022E-2</v>
      </c>
      <c r="U16" s="57">
        <v>23.373472086975301</v>
      </c>
      <c r="V16" s="58">
        <f t="shared" ref="V16" si="93">U16/U$24</f>
        <v>3.7227040458980058E-2</v>
      </c>
      <c r="W16" s="10" t="s">
        <v>1</v>
      </c>
      <c r="X16" s="10" t="s">
        <v>1</v>
      </c>
      <c r="Y16" s="57" t="s">
        <v>1</v>
      </c>
      <c r="Z16" s="57" t="s">
        <v>1</v>
      </c>
      <c r="AA16" s="10" t="s">
        <v>1</v>
      </c>
      <c r="AB16" s="10" t="s">
        <v>1</v>
      </c>
      <c r="AC16" s="57" t="s">
        <v>1</v>
      </c>
      <c r="AD16" s="57" t="s">
        <v>1</v>
      </c>
      <c r="AE16" s="37">
        <f t="shared" si="11"/>
        <v>20185.178738152968</v>
      </c>
      <c r="AF16" s="45">
        <f t="shared" ref="AF16" si="94">AE16/AE$24</f>
        <v>0.24957381196780901</v>
      </c>
    </row>
    <row r="17" spans="1:32" x14ac:dyDescent="0.25">
      <c r="A17" s="27">
        <v>15</v>
      </c>
      <c r="B17" s="18" t="s">
        <v>0</v>
      </c>
      <c r="C17" s="11">
        <v>90.284470119354907</v>
      </c>
      <c r="D17" s="30">
        <f t="shared" si="0"/>
        <v>4.3710911783394674E-2</v>
      </c>
      <c r="E17" s="51">
        <v>554.60132476489002</v>
      </c>
      <c r="F17" s="52">
        <f t="shared" si="0"/>
        <v>4.8295495195749293E-2</v>
      </c>
      <c r="G17" s="2">
        <v>866.19222770187605</v>
      </c>
      <c r="H17" s="30">
        <f t="shared" ref="H17" si="95">G17/G$24</f>
        <v>4.7524169931886448E-2</v>
      </c>
      <c r="I17" s="51">
        <v>1230.3793853663699</v>
      </c>
      <c r="J17" s="52">
        <f t="shared" ref="J17:L17" si="96">I17/I$24</f>
        <v>5.9086842623582027E-2</v>
      </c>
      <c r="K17" s="2">
        <v>1522.1210199833899</v>
      </c>
      <c r="L17" s="30">
        <f t="shared" si="96"/>
        <v>0.10917641759777384</v>
      </c>
      <c r="M17" s="51">
        <v>1363.95641514916</v>
      </c>
      <c r="N17" s="52">
        <f t="shared" ref="N17" si="97">M17/M$24</f>
        <v>0.18150919797711296</v>
      </c>
      <c r="O17" s="2">
        <v>639.55863001814396</v>
      </c>
      <c r="P17" s="30">
        <f t="shared" ref="P17" si="98">O17/O$24</f>
        <v>0.18693981137365406</v>
      </c>
      <c r="Q17" s="51">
        <v>263.58115737514402</v>
      </c>
      <c r="R17" s="52">
        <f t="shared" ref="R17" si="99">Q17/Q$24</f>
        <v>0.16161038500749506</v>
      </c>
      <c r="S17" s="2">
        <v>131.43180650752501</v>
      </c>
      <c r="T17" s="30">
        <f t="shared" ref="T17" si="100">S17/S$24</f>
        <v>0.18749421164984048</v>
      </c>
      <c r="U17" s="51">
        <v>29.133689080453699</v>
      </c>
      <c r="V17" s="52">
        <f t="shared" ref="V17" si="101">U17/U$24</f>
        <v>4.6401365534466707E-2</v>
      </c>
      <c r="W17" s="2" t="s">
        <v>1</v>
      </c>
      <c r="X17" s="2" t="s">
        <v>1</v>
      </c>
      <c r="Y17" s="51" t="s">
        <v>1</v>
      </c>
      <c r="Z17" s="51" t="s">
        <v>1</v>
      </c>
      <c r="AA17" s="2" t="s">
        <v>1</v>
      </c>
      <c r="AB17" s="2" t="s">
        <v>1</v>
      </c>
      <c r="AC17" s="51" t="s">
        <v>1</v>
      </c>
      <c r="AD17" s="51" t="s">
        <v>1</v>
      </c>
      <c r="AE17" s="38">
        <f t="shared" si="11"/>
        <v>6692.311874874983</v>
      </c>
      <c r="AF17" s="42">
        <f t="shared" ref="AF17" si="102">AE17/AE$24</f>
        <v>8.274515708562992E-2</v>
      </c>
    </row>
    <row r="18" spans="1:32" x14ac:dyDescent="0.25">
      <c r="A18" s="27">
        <v>16</v>
      </c>
      <c r="B18" s="18" t="s">
        <v>19</v>
      </c>
      <c r="C18" s="11">
        <v>64.049840113693193</v>
      </c>
      <c r="D18" s="30">
        <f t="shared" si="0"/>
        <v>3.1009507030932779E-2</v>
      </c>
      <c r="E18" s="51">
        <v>368.80031593064501</v>
      </c>
      <c r="F18" s="52">
        <f t="shared" si="0"/>
        <v>3.211567136766217E-2</v>
      </c>
      <c r="G18" s="2">
        <v>694.53391625882705</v>
      </c>
      <c r="H18" s="30">
        <f t="shared" ref="H18" si="103">G18/G$24</f>
        <v>3.8106030975728643E-2</v>
      </c>
      <c r="I18" s="51">
        <v>1446.9435067987399</v>
      </c>
      <c r="J18" s="52">
        <f t="shared" ref="J18:L18" si="104">I18/I$24</f>
        <v>6.948696011025339E-2</v>
      </c>
      <c r="K18" s="2">
        <v>954.79086333982298</v>
      </c>
      <c r="L18" s="30">
        <f t="shared" si="104"/>
        <v>6.8483809530246853E-2</v>
      </c>
      <c r="M18" s="51">
        <v>262.670335619328</v>
      </c>
      <c r="N18" s="52">
        <f t="shared" ref="N18" si="105">M18/M$24</f>
        <v>3.4954989339178719E-2</v>
      </c>
      <c r="O18" s="2">
        <v>38.427734360040702</v>
      </c>
      <c r="P18" s="30">
        <f t="shared" ref="P18" si="106">O18/O$24</f>
        <v>1.1232235913350269E-2</v>
      </c>
      <c r="Q18" s="51">
        <v>22.010360144087802</v>
      </c>
      <c r="R18" s="52">
        <f t="shared" ref="R18" si="107">Q18/Q$24</f>
        <v>1.3495284763383061E-2</v>
      </c>
      <c r="S18" s="2" t="s">
        <v>1</v>
      </c>
      <c r="T18" s="2" t="s">
        <v>1</v>
      </c>
      <c r="U18" s="51" t="s">
        <v>1</v>
      </c>
      <c r="V18" s="51" t="s">
        <v>1</v>
      </c>
      <c r="W18" s="2" t="s">
        <v>1</v>
      </c>
      <c r="X18" s="2" t="s">
        <v>1</v>
      </c>
      <c r="Y18" s="51" t="s">
        <v>1</v>
      </c>
      <c r="Z18" s="51" t="s">
        <v>1</v>
      </c>
      <c r="AA18" s="2" t="s">
        <v>1</v>
      </c>
      <c r="AB18" s="2" t="s">
        <v>1</v>
      </c>
      <c r="AC18" s="51" t="s">
        <v>1</v>
      </c>
      <c r="AD18" s="51" t="s">
        <v>1</v>
      </c>
      <c r="AE18" s="38">
        <f t="shared" si="11"/>
        <v>3852.5257570542149</v>
      </c>
      <c r="AF18" s="42">
        <f t="shared" ref="AF18" si="108">AE18/AE$24</f>
        <v>4.7633441911259004E-2</v>
      </c>
    </row>
    <row r="19" spans="1:32" x14ac:dyDescent="0.25">
      <c r="A19" s="26">
        <v>17</v>
      </c>
      <c r="B19" s="18" t="s">
        <v>60</v>
      </c>
      <c r="C19" s="11">
        <v>63.434838883741698</v>
      </c>
      <c r="D19" s="30">
        <f t="shared" si="0"/>
        <v>3.0711756327256378E-2</v>
      </c>
      <c r="E19" s="51">
        <v>760.33912690277896</v>
      </c>
      <c r="F19" s="52">
        <f t="shared" si="0"/>
        <v>6.6211444168548184E-2</v>
      </c>
      <c r="G19" s="2">
        <v>1071.84103480415</v>
      </c>
      <c r="H19" s="30">
        <f t="shared" ref="H19" si="109">G19/G$24</f>
        <v>5.8807218362080804E-2</v>
      </c>
      <c r="I19" s="51">
        <v>1034.4945355346399</v>
      </c>
      <c r="J19" s="52">
        <f t="shared" ref="J19:L19" si="110">I19/I$24</f>
        <v>4.967981140052153E-2</v>
      </c>
      <c r="K19" s="2">
        <v>448.41248135318301</v>
      </c>
      <c r="L19" s="30">
        <f t="shared" si="110"/>
        <v>3.2163059098154569E-2</v>
      </c>
      <c r="M19" s="51">
        <v>120.478558573163</v>
      </c>
      <c r="N19" s="52">
        <f t="shared" ref="N19" si="111">M19/M$24</f>
        <v>1.6032745839361734E-2</v>
      </c>
      <c r="O19" s="2">
        <v>6.3244496524004896</v>
      </c>
      <c r="P19" s="30">
        <f t="shared" ref="P19" si="112">O19/O$24</f>
        <v>1.8486052248694988E-3</v>
      </c>
      <c r="Q19" s="51" t="s">
        <v>1</v>
      </c>
      <c r="R19" s="51" t="s">
        <v>1</v>
      </c>
      <c r="S19" s="2" t="s">
        <v>1</v>
      </c>
      <c r="T19" s="2" t="s">
        <v>1</v>
      </c>
      <c r="U19" s="51" t="s">
        <v>1</v>
      </c>
      <c r="V19" s="51" t="s">
        <v>1</v>
      </c>
      <c r="W19" s="2" t="s">
        <v>1</v>
      </c>
      <c r="X19" s="2" t="s">
        <v>1</v>
      </c>
      <c r="Y19" s="51" t="s">
        <v>1</v>
      </c>
      <c r="Z19" s="51" t="s">
        <v>1</v>
      </c>
      <c r="AA19" s="2" t="s">
        <v>1</v>
      </c>
      <c r="AB19" s="2" t="s">
        <v>1</v>
      </c>
      <c r="AC19" s="51" t="s">
        <v>1</v>
      </c>
      <c r="AD19" s="51" t="s">
        <v>1</v>
      </c>
      <c r="AE19" s="38">
        <f t="shared" si="11"/>
        <v>3505.5804803444776</v>
      </c>
      <c r="AF19" s="42">
        <f t="shared" ref="AF19" si="113">AE19/AE$24</f>
        <v>4.3343737253404749E-2</v>
      </c>
    </row>
    <row r="20" spans="1:32" x14ac:dyDescent="0.25">
      <c r="A20" s="27">
        <v>18</v>
      </c>
      <c r="B20" s="18" t="s">
        <v>20</v>
      </c>
      <c r="C20" s="11">
        <v>16.608428540046901</v>
      </c>
      <c r="D20" s="30">
        <f t="shared" si="0"/>
        <v>8.0409128371145347E-3</v>
      </c>
      <c r="E20" s="51">
        <v>422.43398664105803</v>
      </c>
      <c r="F20" s="52">
        <f t="shared" si="0"/>
        <v>3.6786169923040186E-2</v>
      </c>
      <c r="G20" s="2">
        <v>733.797283884129</v>
      </c>
      <c r="H20" s="30">
        <f t="shared" ref="H20" si="114">G20/G$24</f>
        <v>4.026023981696198E-2</v>
      </c>
      <c r="I20" s="51">
        <v>804.74937053724705</v>
      </c>
      <c r="J20" s="52">
        <f t="shared" ref="J20:L20" si="115">I20/I$24</f>
        <v>3.8646697087014369E-2</v>
      </c>
      <c r="K20" s="2">
        <v>579.48387177192797</v>
      </c>
      <c r="L20" s="30">
        <f t="shared" si="115"/>
        <v>4.1564351549679815E-2</v>
      </c>
      <c r="M20" s="51">
        <v>173.84117483746701</v>
      </c>
      <c r="N20" s="52">
        <f t="shared" ref="N20" si="116">M20/M$24</f>
        <v>2.3134003308087406E-2</v>
      </c>
      <c r="O20" s="2">
        <v>75.196371651969201</v>
      </c>
      <c r="P20" s="30">
        <f t="shared" ref="P20" si="117">O20/O$24</f>
        <v>2.1979525993111086E-2</v>
      </c>
      <c r="Q20" s="51">
        <v>39.535793974061697</v>
      </c>
      <c r="R20" s="52">
        <f t="shared" ref="R20" si="118">Q20/Q$24</f>
        <v>2.4240711852673732E-2</v>
      </c>
      <c r="S20" s="2" t="s">
        <v>1</v>
      </c>
      <c r="T20" s="2" t="s">
        <v>1</v>
      </c>
      <c r="U20" s="51" t="s">
        <v>1</v>
      </c>
      <c r="V20" s="51" t="s">
        <v>1</v>
      </c>
      <c r="W20" s="2" t="s">
        <v>1</v>
      </c>
      <c r="X20" s="2" t="s">
        <v>1</v>
      </c>
      <c r="Y20" s="51" t="s">
        <v>1</v>
      </c>
      <c r="Z20" s="51" t="s">
        <v>1</v>
      </c>
      <c r="AA20" s="2" t="s">
        <v>1</v>
      </c>
      <c r="AB20" s="2" t="s">
        <v>1</v>
      </c>
      <c r="AC20" s="51" t="s">
        <v>1</v>
      </c>
      <c r="AD20" s="51" t="s">
        <v>1</v>
      </c>
      <c r="AE20" s="38">
        <f t="shared" si="11"/>
        <v>2845.8809344502743</v>
      </c>
      <c r="AF20" s="42">
        <f t="shared" ref="AF20" si="119">AE20/AE$24</f>
        <v>3.51870727740832E-2</v>
      </c>
    </row>
    <row r="21" spans="1:32" ht="17.25" x14ac:dyDescent="0.25">
      <c r="A21" s="27">
        <v>19</v>
      </c>
      <c r="B21" s="17" t="s">
        <v>21</v>
      </c>
      <c r="C21" s="11">
        <v>15.9490714793151</v>
      </c>
      <c r="D21" s="30">
        <f t="shared" si="0"/>
        <v>7.7216874124395587E-3</v>
      </c>
      <c r="E21" s="51">
        <v>163.98799182459999</v>
      </c>
      <c r="F21" s="52">
        <f t="shared" si="0"/>
        <v>1.4280314376607353E-2</v>
      </c>
      <c r="G21" s="2">
        <v>335.185787286329</v>
      </c>
      <c r="H21" s="30">
        <f t="shared" ref="H21" si="120">G21/G$24</f>
        <v>1.8390174610561381E-2</v>
      </c>
      <c r="I21" s="51">
        <v>309.05744966431803</v>
      </c>
      <c r="J21" s="52">
        <f t="shared" ref="J21:L21" si="121">I21/I$24</f>
        <v>1.4841949651589408E-2</v>
      </c>
      <c r="K21" s="2">
        <v>281.13921624270102</v>
      </c>
      <c r="L21" s="30">
        <f t="shared" si="121"/>
        <v>2.0165132780282421E-2</v>
      </c>
      <c r="M21" s="51">
        <v>184.43762141476901</v>
      </c>
      <c r="N21" s="52">
        <f t="shared" ref="N21" si="122">M21/M$24</f>
        <v>2.4544130859298838E-2</v>
      </c>
      <c r="O21" s="2">
        <v>77.469784126574595</v>
      </c>
      <c r="P21" s="30">
        <f t="shared" ref="P21" si="123">O21/O$24</f>
        <v>2.2644033169200925E-2</v>
      </c>
      <c r="Q21" s="51">
        <v>52.040498374703297</v>
      </c>
      <c r="R21" s="52">
        <f t="shared" ref="R21" si="124">Q21/Q$24</f>
        <v>3.1907762535345857E-2</v>
      </c>
      <c r="S21" s="2" t="s">
        <v>1</v>
      </c>
      <c r="T21" s="2" t="s">
        <v>1</v>
      </c>
      <c r="U21" s="51" t="s">
        <v>1</v>
      </c>
      <c r="V21" s="51" t="s">
        <v>1</v>
      </c>
      <c r="W21" s="2" t="s">
        <v>1</v>
      </c>
      <c r="X21" s="2" t="s">
        <v>1</v>
      </c>
      <c r="Y21" s="51" t="s">
        <v>1</v>
      </c>
      <c r="Z21" s="51" t="s">
        <v>1</v>
      </c>
      <c r="AA21" s="2" t="s">
        <v>1</v>
      </c>
      <c r="AB21" s="2" t="s">
        <v>1</v>
      </c>
      <c r="AC21" s="51" t="s">
        <v>1</v>
      </c>
      <c r="AD21" s="51" t="s">
        <v>1</v>
      </c>
      <c r="AE21" s="38">
        <f t="shared" si="11"/>
        <v>1419.4219155987053</v>
      </c>
      <c r="AF21" s="42">
        <f t="shared" ref="AF21" si="125">AE21/AE$24</f>
        <v>1.7550032271799146E-2</v>
      </c>
    </row>
    <row r="22" spans="1:32" ht="15.75" thickBot="1" x14ac:dyDescent="0.3">
      <c r="A22" s="26">
        <v>20</v>
      </c>
      <c r="B22" s="18" t="s">
        <v>22</v>
      </c>
      <c r="C22" s="12">
        <v>4.9625961640196303</v>
      </c>
      <c r="D22" s="34">
        <f t="shared" si="0"/>
        <v>2.4026236500619643E-3</v>
      </c>
      <c r="E22" s="59">
        <v>98.146198095026605</v>
      </c>
      <c r="F22" s="60">
        <f t="shared" si="0"/>
        <v>8.5467145982545817E-3</v>
      </c>
      <c r="G22" s="13">
        <v>354.756705895278</v>
      </c>
      <c r="H22" s="34">
        <f t="shared" ref="H22" si="126">G22/G$24</f>
        <v>1.9463945110860682E-2</v>
      </c>
      <c r="I22" s="59">
        <v>321.26957631441502</v>
      </c>
      <c r="J22" s="60">
        <f t="shared" ref="J22:L22" si="127">I22/I$24</f>
        <v>1.5428415918868966E-2</v>
      </c>
      <c r="K22" s="13">
        <v>145.14055954242099</v>
      </c>
      <c r="L22" s="34">
        <f t="shared" si="127"/>
        <v>1.0410424750031263E-2</v>
      </c>
      <c r="M22" s="59">
        <v>109.104351059926</v>
      </c>
      <c r="N22" s="60">
        <f t="shared" ref="N22" si="128">M22/M$24</f>
        <v>1.4519117353566514E-2</v>
      </c>
      <c r="O22" s="13">
        <v>8.3019491194155499</v>
      </c>
      <c r="P22" s="34">
        <f t="shared" ref="P22" si="129">O22/O$24</f>
        <v>2.4266184984059833E-3</v>
      </c>
      <c r="Q22" s="59" t="s">
        <v>1</v>
      </c>
      <c r="R22" s="59" t="s">
        <v>1</v>
      </c>
      <c r="S22" s="13" t="s">
        <v>1</v>
      </c>
      <c r="T22" s="13" t="s">
        <v>1</v>
      </c>
      <c r="U22" s="59" t="s">
        <v>1</v>
      </c>
      <c r="V22" s="59" t="s">
        <v>1</v>
      </c>
      <c r="W22" s="13" t="s">
        <v>1</v>
      </c>
      <c r="X22" s="13" t="s">
        <v>1</v>
      </c>
      <c r="Y22" s="59" t="s">
        <v>1</v>
      </c>
      <c r="Z22" s="59" t="s">
        <v>1</v>
      </c>
      <c r="AA22" s="13" t="s">
        <v>1</v>
      </c>
      <c r="AB22" s="13" t="s">
        <v>1</v>
      </c>
      <c r="AC22" s="59" t="s">
        <v>1</v>
      </c>
      <c r="AD22" s="59" t="s">
        <v>1</v>
      </c>
      <c r="AE22" s="39">
        <f t="shared" si="11"/>
        <v>1041.7551340503819</v>
      </c>
      <c r="AF22" s="46">
        <f t="shared" ref="AF22" si="130">AE22/AE$24</f>
        <v>1.28804804413528E-2</v>
      </c>
    </row>
    <row r="23" spans="1:32" ht="15.75" thickBot="1" x14ac:dyDescent="0.3">
      <c r="A23" s="27">
        <v>21</v>
      </c>
      <c r="B23" s="8" t="s">
        <v>23</v>
      </c>
      <c r="C23" s="16">
        <f>SUM(C16:C22)</f>
        <v>412.49476986423548</v>
      </c>
      <c r="D23" s="32">
        <f t="shared" si="0"/>
        <v>0.19970790627459148</v>
      </c>
      <c r="E23" s="61">
        <f t="shared" ref="E23:AE23" si="131">SUM(E16:E22)</f>
        <v>4553.5209984461371</v>
      </c>
      <c r="F23" s="56">
        <f t="shared" si="0"/>
        <v>0.39652727406921801</v>
      </c>
      <c r="G23" s="14">
        <f t="shared" si="131"/>
        <v>9811.4805236869888</v>
      </c>
      <c r="H23" s="32">
        <f t="shared" ref="H23" si="132">G23/G$24</f>
        <v>0.53831292036434508</v>
      </c>
      <c r="I23" s="61">
        <f t="shared" si="131"/>
        <v>12399.640704518488</v>
      </c>
      <c r="J23" s="56">
        <f>I23/I$24</f>
        <v>0.59547130552637051</v>
      </c>
      <c r="K23" s="14">
        <f t="shared" si="131"/>
        <v>7556.2706581218163</v>
      </c>
      <c r="L23" s="32">
        <f t="shared" ref="L23" si="133">K23/K$24</f>
        <v>0.54198486849745708</v>
      </c>
      <c r="M23" s="61">
        <f t="shared" si="131"/>
        <v>3216.5921730922732</v>
      </c>
      <c r="N23" s="56">
        <f t="shared" ref="N23" si="134">M23/M$24</f>
        <v>0.42804964958765895</v>
      </c>
      <c r="O23" s="14">
        <f t="shared" si="131"/>
        <v>991.95499677017563</v>
      </c>
      <c r="P23" s="32">
        <f t="shared" ref="P23" si="135">O23/O$24</f>
        <v>0.28994351930191226</v>
      </c>
      <c r="Q23" s="61">
        <f t="shared" si="131"/>
        <v>394.70648817796814</v>
      </c>
      <c r="R23" s="56">
        <f t="shared" ref="R23" si="136">Q23/Q$24</f>
        <v>0.24200769187992444</v>
      </c>
      <c r="S23" s="14">
        <f t="shared" si="131"/>
        <v>149.95680606553492</v>
      </c>
      <c r="T23" s="32">
        <f t="shared" ref="T23" si="137">S23/S$24</f>
        <v>0.2139210734593055</v>
      </c>
      <c r="U23" s="61">
        <f t="shared" si="131"/>
        <v>52.507161167429004</v>
      </c>
      <c r="V23" s="56">
        <f t="shared" ref="V23" si="138">U23/U$24</f>
        <v>8.3628405993446772E-2</v>
      </c>
      <c r="W23" s="14">
        <f t="shared" si="131"/>
        <v>0</v>
      </c>
      <c r="X23" s="32">
        <f t="shared" ref="X23" si="139">W23/W$24</f>
        <v>0</v>
      </c>
      <c r="Y23" s="61">
        <f t="shared" si="131"/>
        <v>0</v>
      </c>
      <c r="Z23" s="56">
        <f t="shared" ref="Z23" si="140">Y23/Y$24</f>
        <v>0</v>
      </c>
      <c r="AA23" s="14">
        <f t="shared" si="131"/>
        <v>0</v>
      </c>
      <c r="AB23" s="32">
        <f t="shared" ref="AB23" si="141">AA23/AA$24</f>
        <v>0</v>
      </c>
      <c r="AC23" s="61">
        <f t="shared" si="131"/>
        <v>0</v>
      </c>
      <c r="AD23" s="56">
        <f t="shared" ref="AD23" si="142">AC23/AC$24</f>
        <v>0</v>
      </c>
      <c r="AE23" s="16">
        <f t="shared" si="131"/>
        <v>39542.654834526016</v>
      </c>
      <c r="AF23" s="44">
        <f t="shared" ref="AF23" si="143">AE23/AE$24</f>
        <v>0.48891373370533797</v>
      </c>
    </row>
    <row r="24" spans="1:32" ht="15.75" thickBot="1" x14ac:dyDescent="0.3">
      <c r="A24" s="27">
        <v>22</v>
      </c>
      <c r="B24" s="8" t="s">
        <v>24</v>
      </c>
      <c r="C24" s="16">
        <f>SUM(C23,C15)</f>
        <v>2065.4904332984665</v>
      </c>
      <c r="D24" s="32">
        <f t="shared" ref="D24:AF24" si="144">SUM(D23,D15)</f>
        <v>0.99999999999999989</v>
      </c>
      <c r="E24" s="61">
        <f t="shared" si="144"/>
        <v>11483.500117702552</v>
      </c>
      <c r="F24" s="56">
        <f t="shared" si="144"/>
        <v>1</v>
      </c>
      <c r="G24" s="14">
        <f t="shared" si="144"/>
        <v>18226.35153740376</v>
      </c>
      <c r="H24" s="32">
        <f t="shared" si="144"/>
        <v>0.99999999999999989</v>
      </c>
      <c r="I24" s="61">
        <f t="shared" si="144"/>
        <v>20823.237978793535</v>
      </c>
      <c r="J24" s="56">
        <f>SUM(J23,J15)</f>
        <v>1</v>
      </c>
      <c r="K24" s="14">
        <f t="shared" si="144"/>
        <v>13941.848005960095</v>
      </c>
      <c r="L24" s="32">
        <f t="shared" si="144"/>
        <v>1</v>
      </c>
      <c r="M24" s="61">
        <f t="shared" si="144"/>
        <v>7514.5305601600721</v>
      </c>
      <c r="N24" s="56">
        <f t="shared" si="144"/>
        <v>1</v>
      </c>
      <c r="O24" s="14">
        <f t="shared" si="144"/>
        <v>3421.20078820342</v>
      </c>
      <c r="P24" s="32">
        <f t="shared" si="144"/>
        <v>1</v>
      </c>
      <c r="Q24" s="61">
        <f t="shared" si="144"/>
        <v>1630.9667065202514</v>
      </c>
      <c r="R24" s="56">
        <f t="shared" si="144"/>
        <v>1</v>
      </c>
      <c r="S24" s="14">
        <f t="shared" si="144"/>
        <v>700.99127514924987</v>
      </c>
      <c r="T24" s="32">
        <f t="shared" si="144"/>
        <v>1</v>
      </c>
      <c r="U24" s="61">
        <f t="shared" si="144"/>
        <v>627.8627524186403</v>
      </c>
      <c r="V24" s="56">
        <f t="shared" si="144"/>
        <v>1</v>
      </c>
      <c r="W24" s="14">
        <f t="shared" si="144"/>
        <v>232.1405113234843</v>
      </c>
      <c r="X24" s="32">
        <f t="shared" si="144"/>
        <v>1</v>
      </c>
      <c r="Y24" s="61">
        <f t="shared" si="144"/>
        <v>88.138390837465593</v>
      </c>
      <c r="Z24" s="56">
        <f t="shared" si="144"/>
        <v>1</v>
      </c>
      <c r="AA24" s="14">
        <f t="shared" si="144"/>
        <v>81.916174440418104</v>
      </c>
      <c r="AB24" s="32">
        <f t="shared" si="144"/>
        <v>1</v>
      </c>
      <c r="AC24" s="61">
        <f t="shared" si="144"/>
        <v>27.417673828436701</v>
      </c>
      <c r="AD24" s="56">
        <f t="shared" si="144"/>
        <v>1</v>
      </c>
      <c r="AE24" s="16">
        <f t="shared" ref="AE24" si="145">SUM(AE23,AE15)</f>
        <v>80878.592906039878</v>
      </c>
      <c r="AF24" s="44">
        <f t="shared" si="144"/>
        <v>0.99999999999999989</v>
      </c>
    </row>
    <row r="25" spans="1:32" ht="17.25" x14ac:dyDescent="0.25">
      <c r="A25" s="26">
        <v>23</v>
      </c>
      <c r="B25" s="24" t="s">
        <v>28</v>
      </c>
    </row>
    <row r="26" spans="1:32" x14ac:dyDescent="0.25">
      <c r="A26" s="27">
        <v>24</v>
      </c>
    </row>
    <row r="27" spans="1:32" x14ac:dyDescent="0.25">
      <c r="A27" s="27">
        <v>25</v>
      </c>
      <c r="B27" t="s">
        <v>2</v>
      </c>
    </row>
    <row r="28" spans="1:32" x14ac:dyDescent="0.25">
      <c r="A28" s="26">
        <v>26</v>
      </c>
      <c r="B28" t="s">
        <v>25</v>
      </c>
    </row>
    <row r="29" spans="1:32" x14ac:dyDescent="0.25">
      <c r="A29" s="27">
        <v>27</v>
      </c>
      <c r="B29" t="s">
        <v>26</v>
      </c>
    </row>
    <row r="30" spans="1:32" x14ac:dyDescent="0.25">
      <c r="A30" s="27">
        <v>28</v>
      </c>
      <c r="B30" t="s">
        <v>27</v>
      </c>
    </row>
  </sheetData>
  <autoFilter ref="A2:AF2"/>
  <sortState ref="A15:G21">
    <sortCondition descending="1" ref="F15:F21"/>
  </sortState>
  <mergeCells count="1">
    <mergeCell ref="C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2018-09-07T09:31:33Z</dcterms:modified>
</cp:coreProperties>
</file>