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Area\"/>
    </mc:Choice>
  </mc:AlternateContent>
  <bookViews>
    <workbookView xWindow="0" yWindow="0" windowWidth="25920" windowHeight="11190"/>
  </bookViews>
  <sheets>
    <sheet name="Sheet1" sheetId="1" r:id="rId1"/>
  </sheets>
  <definedNames>
    <definedName name="_xlnm._FilterDatabase" localSheetId="0" hidden="1">Sheet1!$A$2:$P$2</definedName>
  </definedNames>
  <calcPr calcId="162913" iterateDelta="1E-4"/>
</workbook>
</file>

<file path=xl/calcChain.xml><?xml version="1.0" encoding="utf-8"?>
<calcChain xmlns="http://schemas.openxmlformats.org/spreadsheetml/2006/main">
  <c r="I26" i="1" l="1"/>
  <c r="C26" i="1"/>
  <c r="M23" i="1"/>
  <c r="K23" i="1"/>
  <c r="I23" i="1"/>
  <c r="G23" i="1"/>
  <c r="E23" i="1"/>
  <c r="C23" i="1"/>
  <c r="M15" i="1"/>
  <c r="M26" i="1" s="1"/>
  <c r="K15" i="1"/>
  <c r="K26" i="1" s="1"/>
  <c r="I15" i="1"/>
  <c r="G15" i="1"/>
  <c r="E15" i="1"/>
  <c r="E26" i="1" s="1"/>
  <c r="C15" i="1"/>
  <c r="O25" i="1"/>
  <c r="O24" i="1"/>
  <c r="O22" i="1"/>
  <c r="O21" i="1"/>
  <c r="O20" i="1"/>
  <c r="O19" i="1"/>
  <c r="O18" i="1"/>
  <c r="O17" i="1"/>
  <c r="O16" i="1"/>
  <c r="O14" i="1"/>
  <c r="O13" i="1"/>
  <c r="O12" i="1"/>
  <c r="O11" i="1"/>
  <c r="O10" i="1"/>
  <c r="O9" i="1"/>
  <c r="O8" i="1"/>
  <c r="O7" i="1"/>
  <c r="O6" i="1"/>
  <c r="O5" i="1"/>
  <c r="O4" i="1"/>
  <c r="O3" i="1"/>
  <c r="J9" i="1" l="1"/>
  <c r="J3" i="1"/>
  <c r="J11" i="1"/>
  <c r="J21" i="1"/>
  <c r="J8" i="1"/>
  <c r="J18" i="1"/>
  <c r="J4" i="1"/>
  <c r="G26" i="1"/>
  <c r="H3" i="1" s="1"/>
  <c r="J5" i="1"/>
  <c r="J13" i="1"/>
  <c r="J22" i="1"/>
  <c r="J10" i="1"/>
  <c r="J6" i="1"/>
  <c r="J14" i="1"/>
  <c r="J17" i="1"/>
  <c r="J19" i="1"/>
  <c r="J12" i="1"/>
  <c r="J7" i="1"/>
  <c r="J16" i="1"/>
  <c r="N15" i="1"/>
  <c r="N25" i="1"/>
  <c r="F17" i="1"/>
  <c r="F8" i="1"/>
  <c r="F12" i="1"/>
  <c r="F11" i="1"/>
  <c r="F16" i="1"/>
  <c r="F7" i="1"/>
  <c r="F5" i="1"/>
  <c r="F4" i="1"/>
  <c r="F6" i="1"/>
  <c r="F3" i="1"/>
  <c r="F19" i="1"/>
  <c r="F10" i="1"/>
  <c r="F18" i="1"/>
  <c r="F9" i="1"/>
  <c r="F22" i="1"/>
  <c r="F21" i="1"/>
  <c r="F20" i="1"/>
  <c r="L15" i="1"/>
  <c r="L24" i="1"/>
  <c r="O23" i="1"/>
  <c r="O27" i="1"/>
  <c r="H8" i="1" l="1"/>
  <c r="H6" i="1"/>
  <c r="H9" i="1"/>
  <c r="H21" i="1"/>
  <c r="H4" i="1"/>
  <c r="F23" i="1"/>
  <c r="H17" i="1"/>
  <c r="J23" i="1"/>
  <c r="H5" i="1"/>
  <c r="H10" i="1"/>
  <c r="H11" i="1"/>
  <c r="H13" i="1"/>
  <c r="H19" i="1"/>
  <c r="H16" i="1"/>
  <c r="H23" i="1" s="1"/>
  <c r="J15" i="1"/>
  <c r="J26" i="1" s="1"/>
  <c r="N23" i="1"/>
  <c r="F15" i="1"/>
  <c r="F26" i="1" s="1"/>
  <c r="H15" i="1"/>
  <c r="L23" i="1"/>
  <c r="L26" i="1" s="1"/>
  <c r="N26" i="1"/>
  <c r="D17" i="1"/>
  <c r="D8" i="1"/>
  <c r="D12" i="1"/>
  <c r="D4" i="1"/>
  <c r="D10" i="1"/>
  <c r="D18" i="1"/>
  <c r="D16" i="1"/>
  <c r="D23" i="1" s="1"/>
  <c r="D7" i="1"/>
  <c r="D11" i="1"/>
  <c r="D19" i="1"/>
  <c r="D26" i="1"/>
  <c r="D14" i="1"/>
  <c r="D6" i="1"/>
  <c r="D20" i="1"/>
  <c r="D22" i="1"/>
  <c r="D13" i="1"/>
  <c r="D5" i="1"/>
  <c r="D21" i="1"/>
  <c r="D3" i="1"/>
  <c r="D9" i="1"/>
  <c r="O15" i="1"/>
  <c r="O26" i="1" s="1"/>
  <c r="H26" i="1" l="1"/>
  <c r="P25" i="1"/>
  <c r="P16" i="1"/>
  <c r="P3" i="1"/>
  <c r="P24" i="1"/>
  <c r="P21" i="1"/>
  <c r="P22" i="1"/>
  <c r="P11" i="1"/>
  <c r="P19" i="1"/>
  <c r="P10" i="1"/>
  <c r="P18" i="1"/>
  <c r="P20" i="1"/>
  <c r="P17" i="1"/>
  <c r="P5" i="1"/>
  <c r="P8" i="1"/>
  <c r="P7" i="1"/>
  <c r="P9" i="1"/>
  <c r="P4" i="1"/>
  <c r="P13" i="1"/>
  <c r="P14" i="1"/>
  <c r="P6" i="1"/>
  <c r="P12" i="1"/>
  <c r="D15" i="1"/>
  <c r="P15" i="1" l="1"/>
  <c r="P23" i="1"/>
  <c r="P26" i="1" l="1"/>
</calcChain>
</file>

<file path=xl/sharedStrings.xml><?xml version="1.0" encoding="utf-8"?>
<sst xmlns="http://schemas.openxmlformats.org/spreadsheetml/2006/main" count="160" uniqueCount="47">
  <si>
    <t>Douglas</t>
  </si>
  <si>
    <t>Forest stands - evenaged
(ha)</t>
  </si>
  <si>
    <t>Forest stands - evenaged
(%)</t>
  </si>
  <si>
    <t>Forest stands - unevenaged
(ha)</t>
  </si>
  <si>
    <t>Forest stands - unevenaged
(%)</t>
  </si>
  <si>
    <t>Other/special forest types
(ha)</t>
  </si>
  <si>
    <t>Other/special forest types
(%)</t>
  </si>
  <si>
    <t>Other areas planted with trees (ha)</t>
  </si>
  <si>
    <t>Other areas planted with trees (%)</t>
  </si>
  <si>
    <t>Clearcuts
(ha)</t>
  </si>
  <si>
    <t>Clearcuts
(%)</t>
  </si>
  <si>
    <t>Plots not visited
(ha)</t>
  </si>
  <si>
    <t>Plots not visited
(%)</t>
  </si>
  <si>
    <t>Total
(ha)</t>
  </si>
  <si>
    <t>Total
(%)</t>
  </si>
  <si>
    <t>For exact desciptions of Main tree species look to the NFI-6 Report, Annex 2, point 5, page 67-69. Further on page 55 , serach document for 'struiken'.</t>
  </si>
  <si>
    <t>Translated with Google Translate</t>
  </si>
  <si>
    <t>Sums checked by JRC: 09-2018</t>
  </si>
  <si>
    <t>ID</t>
  </si>
  <si>
    <t xml:space="preserve"> -- </t>
  </si>
  <si>
    <t>NFI-6 (2012-2013): Oppervlakte bos (ha) per hoofdboomsoort en beheervorm
Forest area (ha) by Main tree speicies and Management form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</si>
  <si>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See Appendix 4 for the list of species within this category.</t>
    </r>
  </si>
  <si>
    <t>Percentage calculated by JRC: 09-2018</t>
  </si>
  <si>
    <t>Main tree species
(sorted descending by
total area)</t>
  </si>
  <si>
    <t>Oak (Quercus robur)</t>
  </si>
  <si>
    <t>Birch</t>
  </si>
  <si>
    <t>Beech</t>
  </si>
  <si>
    <t>Aspen</t>
  </si>
  <si>
    <t>Poplar</t>
  </si>
  <si>
    <t>Black Alder</t>
  </si>
  <si>
    <t>American Oak</t>
  </si>
  <si>
    <t>Willow</t>
  </si>
  <si>
    <t>Maple</t>
  </si>
  <si>
    <t>Total broadleafs</t>
  </si>
  <si>
    <t>Scots pine</t>
  </si>
  <si>
    <t>Japanse larch</t>
  </si>
  <si>
    <t>Norway spruce</t>
  </si>
  <si>
    <t>Corsican pine</t>
  </si>
  <si>
    <t>Austrian pine</t>
  </si>
  <si>
    <t>Total conifers</t>
  </si>
  <si>
    <t>Clearcuts</t>
  </si>
  <si>
    <t>Plots not visited/measured</t>
  </si>
  <si>
    <t>Total</t>
  </si>
  <si>
    <r>
      <t>Other conifers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</si>
  <si>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Foreign hardwoods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</si>
  <si>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Scrub species</t>
    </r>
    <r>
      <rPr>
        <vertAlign val="superscript"/>
        <sz val="11"/>
        <color theme="1"/>
        <rFont val="Calibri"/>
        <family val="2"/>
        <scheme val="minor"/>
      </rPr>
      <t>1</t>
    </r>
  </si>
  <si>
    <r>
      <t>Native hardwoods</t>
    </r>
    <r>
      <rPr>
        <vertAlign val="superscript"/>
        <sz val="11"/>
        <color theme="1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</si>
</sst>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164" fontId="3" fillId="0" borderId="0" xfId="0" applyNumberFormat="1" applyFont="1" applyBorder="1"/>
    <xf numFmtId="0" fontId="0" fillId="2" borderId="0" xfId="0" applyFill="1" applyBorder="1"/>
    <xf numFmtId="3" fontId="2" fillId="2" borderId="1" xfId="0" applyNumberFormat="1" applyFont="1" applyFill="1" applyBorder="1" applyAlignment="1" applyProtection="1">
      <alignment horizontal="right" vertical="center" wrapText="1"/>
    </xf>
    <xf numFmtId="3" fontId="0" fillId="0" borderId="1" xfId="0" applyNumberFormat="1" applyBorder="1"/>
    <xf numFmtId="3" fontId="2" fillId="2" borderId="2" xfId="0" applyNumberFormat="1" applyFont="1" applyFill="1" applyBorder="1" applyAlignment="1" applyProtection="1">
      <alignment horizontal="right" vertical="center" wrapText="1"/>
    </xf>
    <xf numFmtId="0" fontId="0" fillId="0" borderId="10" xfId="0" applyBorder="1"/>
    <xf numFmtId="0" fontId="0" fillId="0" borderId="11" xfId="0" applyBorder="1"/>
    <xf numFmtId="3" fontId="2" fillId="2" borderId="8" xfId="0" applyNumberFormat="1" applyFont="1" applyFill="1" applyBorder="1" applyAlignment="1" applyProtection="1">
      <alignment horizontal="right" vertical="center" wrapText="1"/>
    </xf>
    <xf numFmtId="3" fontId="2" fillId="2" borderId="9" xfId="0" applyNumberFormat="1" applyFont="1" applyFill="1" applyBorder="1" applyAlignment="1" applyProtection="1">
      <alignment horizontal="right" vertical="center" wrapText="1"/>
    </xf>
    <xf numFmtId="3" fontId="0" fillId="0" borderId="9" xfId="0" applyNumberFormat="1" applyBorder="1"/>
    <xf numFmtId="3" fontId="2" fillId="2" borderId="14" xfId="0" applyNumberFormat="1" applyFont="1" applyFill="1" applyBorder="1" applyAlignment="1" applyProtection="1">
      <alignment horizontal="right" vertical="center" wrapText="1"/>
    </xf>
    <xf numFmtId="3" fontId="0" fillId="0" borderId="6" xfId="0" applyNumberFormat="1" applyBorder="1"/>
    <xf numFmtId="0" fontId="3" fillId="4" borderId="3" xfId="0" applyFont="1" applyFill="1" applyBorder="1"/>
    <xf numFmtId="3" fontId="3" fillId="4" borderId="7" xfId="0" applyNumberFormat="1" applyFont="1" applyFill="1" applyBorder="1"/>
    <xf numFmtId="3" fontId="3" fillId="4" borderId="5" xfId="0" applyNumberFormat="1" applyFont="1" applyFill="1" applyBorder="1"/>
    <xf numFmtId="0" fontId="3" fillId="0" borderId="3" xfId="0" applyFont="1" applyBorder="1"/>
    <xf numFmtId="3" fontId="3" fillId="0" borderId="7" xfId="0" applyNumberFormat="1" applyFont="1" applyBorder="1"/>
    <xf numFmtId="3" fontId="3" fillId="0" borderId="5" xfId="0" applyNumberFormat="1" applyFont="1" applyBorder="1"/>
    <xf numFmtId="0" fontId="0" fillId="0" borderId="16" xfId="0" applyBorder="1"/>
    <xf numFmtId="0" fontId="0" fillId="0" borderId="20" xfId="0" applyBorder="1"/>
    <xf numFmtId="3" fontId="2" fillId="2" borderId="22" xfId="0" applyNumberFormat="1" applyFont="1" applyFill="1" applyBorder="1" applyAlignment="1" applyProtection="1">
      <alignment horizontal="right" vertical="center" wrapText="1"/>
    </xf>
    <xf numFmtId="3" fontId="3" fillId="4" borderId="8" xfId="0" applyNumberFormat="1" applyFont="1" applyFill="1" applyBorder="1"/>
    <xf numFmtId="3" fontId="3" fillId="4" borderId="9" xfId="0" applyNumberFormat="1" applyFont="1" applyFill="1" applyBorder="1"/>
    <xf numFmtId="3" fontId="3" fillId="4" borderId="14" xfId="0" applyNumberFormat="1" applyFont="1" applyFill="1" applyBorder="1"/>
    <xf numFmtId="3" fontId="3" fillId="4" borderId="21" xfId="0" applyNumberFormat="1" applyFont="1" applyFill="1" applyBorder="1"/>
    <xf numFmtId="3" fontId="3" fillId="4" borderId="17" xfId="0" applyNumberFormat="1" applyFont="1" applyFill="1" applyBorder="1"/>
    <xf numFmtId="165" fontId="2" fillId="2" borderId="26" xfId="1" applyNumberFormat="1" applyFont="1" applyFill="1" applyBorder="1" applyAlignment="1" applyProtection="1">
      <alignment horizontal="right" vertical="center" wrapText="1"/>
    </xf>
    <xf numFmtId="165" fontId="2" fillId="2" borderId="27" xfId="1" applyNumberFormat="1" applyFont="1" applyFill="1" applyBorder="1" applyAlignment="1" applyProtection="1">
      <alignment horizontal="right" vertical="center" wrapText="1"/>
    </xf>
    <xf numFmtId="165" fontId="0" fillId="0" borderId="27" xfId="1" applyNumberFormat="1" applyFont="1" applyBorder="1"/>
    <xf numFmtId="165" fontId="2" fillId="2" borderId="28" xfId="1" applyNumberFormat="1" applyFont="1" applyFill="1" applyBorder="1" applyAlignment="1" applyProtection="1">
      <alignment horizontal="right" vertical="center" wrapText="1"/>
    </xf>
    <xf numFmtId="165" fontId="3" fillId="0" borderId="25" xfId="1" applyNumberFormat="1" applyFont="1" applyBorder="1"/>
    <xf numFmtId="165" fontId="2" fillId="2" borderId="29" xfId="1" applyNumberFormat="1" applyFont="1" applyFill="1" applyBorder="1" applyAlignment="1" applyProtection="1">
      <alignment horizontal="right" vertical="center" wrapText="1"/>
    </xf>
    <xf numFmtId="165" fontId="3" fillId="4" borderId="25" xfId="1" applyNumberFormat="1" applyFont="1" applyFill="1" applyBorder="1"/>
    <xf numFmtId="165" fontId="3" fillId="4" borderId="12" xfId="1" applyNumberFormat="1" applyFont="1" applyFill="1" applyBorder="1"/>
    <xf numFmtId="165" fontId="3" fillId="4" borderId="13" xfId="1" applyNumberFormat="1" applyFont="1" applyFill="1" applyBorder="1"/>
    <xf numFmtId="165" fontId="3" fillId="4" borderId="15" xfId="1" applyNumberFormat="1" applyFont="1" applyFill="1" applyBorder="1"/>
    <xf numFmtId="165" fontId="3" fillId="4" borderId="23" xfId="1" applyNumberFormat="1" applyFont="1" applyFill="1" applyBorder="1"/>
    <xf numFmtId="165" fontId="3" fillId="4" borderId="19" xfId="1" applyNumberFormat="1" applyFont="1" applyFill="1" applyBorder="1"/>
    <xf numFmtId="165" fontId="3" fillId="4" borderId="4" xfId="1" applyNumberFormat="1" applyFont="1" applyFill="1" applyBorder="1"/>
    <xf numFmtId="3" fontId="2" fillId="6" borderId="2" xfId="0" applyNumberFormat="1" applyFont="1" applyFill="1" applyBorder="1" applyAlignment="1" applyProtection="1">
      <alignment horizontal="right" vertical="center" wrapText="1"/>
    </xf>
    <xf numFmtId="165" fontId="2" fillId="6" borderId="26" xfId="1" applyNumberFormat="1" applyFont="1" applyFill="1" applyBorder="1" applyAlignment="1" applyProtection="1">
      <alignment horizontal="right" vertical="center" wrapText="1"/>
    </xf>
    <xf numFmtId="3" fontId="2" fillId="6" borderId="1" xfId="0" applyNumberFormat="1" applyFont="1" applyFill="1" applyBorder="1" applyAlignment="1" applyProtection="1">
      <alignment horizontal="right" vertical="center" wrapText="1"/>
    </xf>
    <xf numFmtId="165" fontId="2" fillId="6" borderId="27" xfId="1" applyNumberFormat="1" applyFont="1" applyFill="1" applyBorder="1" applyAlignment="1" applyProtection="1">
      <alignment horizontal="right" vertical="center" wrapText="1"/>
    </xf>
    <xf numFmtId="3" fontId="0" fillId="7" borderId="1" xfId="0" applyNumberFormat="1" applyFill="1" applyBorder="1"/>
    <xf numFmtId="165" fontId="0" fillId="7" borderId="27" xfId="1" applyNumberFormat="1" applyFont="1" applyFill="1" applyBorder="1"/>
    <xf numFmtId="3" fontId="2" fillId="6" borderId="6" xfId="0" applyNumberFormat="1" applyFont="1" applyFill="1" applyBorder="1" applyAlignment="1" applyProtection="1">
      <alignment horizontal="right" vertical="center" wrapText="1"/>
    </xf>
    <xf numFmtId="165" fontId="2" fillId="6" borderId="28" xfId="1" applyNumberFormat="1" applyFont="1" applyFill="1" applyBorder="1" applyAlignment="1" applyProtection="1">
      <alignment horizontal="right" vertical="center" wrapText="1"/>
    </xf>
    <xf numFmtId="3" fontId="3" fillId="7" borderId="5" xfId="0" applyNumberFormat="1" applyFont="1" applyFill="1" applyBorder="1"/>
    <xf numFmtId="165" fontId="3" fillId="7" borderId="25" xfId="1" applyNumberFormat="1" applyFont="1" applyFill="1" applyBorder="1"/>
    <xf numFmtId="3" fontId="2" fillId="6" borderId="18" xfId="0" applyNumberFormat="1" applyFont="1" applyFill="1" applyBorder="1" applyAlignment="1" applyProtection="1">
      <alignment horizontal="right" vertical="center" wrapText="1"/>
    </xf>
    <xf numFmtId="165" fontId="2" fillId="6" borderId="30" xfId="1" applyNumberFormat="1" applyFont="1" applyFill="1" applyBorder="1" applyAlignment="1" applyProtection="1">
      <alignment horizontal="right" vertical="center" wrapText="1"/>
    </xf>
    <xf numFmtId="3" fontId="0" fillId="7" borderId="6" xfId="0" applyNumberFormat="1" applyFill="1" applyBorder="1"/>
    <xf numFmtId="0" fontId="0" fillId="0" borderId="0" xfId="0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3" fontId="2" fillId="6" borderId="2" xfId="0" applyNumberFormat="1" applyFont="1" applyFill="1" applyBorder="1" applyAlignment="1" applyProtection="1">
      <alignment horizontal="left" vertical="center" wrapText="1"/>
    </xf>
    <xf numFmtId="3" fontId="2" fillId="2" borderId="2" xfId="0" applyNumberFormat="1" applyFont="1" applyFill="1" applyBorder="1" applyAlignment="1" applyProtection="1">
      <alignment horizontal="left" vertical="center" wrapText="1"/>
    </xf>
    <xf numFmtId="3" fontId="2" fillId="6" borderId="1" xfId="0" applyNumberFormat="1" applyFont="1" applyFill="1" applyBorder="1" applyAlignment="1" applyProtection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left" vertical="center" wrapText="1"/>
    </xf>
    <xf numFmtId="3" fontId="0" fillId="0" borderId="1" xfId="0" applyNumberFormat="1" applyBorder="1" applyAlignment="1">
      <alignment horizontal="left"/>
    </xf>
    <xf numFmtId="3" fontId="2" fillId="6" borderId="6" xfId="0" applyNumberFormat="1" applyFont="1" applyFill="1" applyBorder="1" applyAlignment="1" applyProtection="1">
      <alignment horizontal="left" vertical="center" wrapText="1"/>
    </xf>
    <xf numFmtId="3" fontId="2" fillId="2" borderId="6" xfId="0" applyNumberFormat="1" applyFont="1" applyFill="1" applyBorder="1" applyAlignment="1" applyProtection="1">
      <alignment horizontal="left" vertical="center" wrapText="1"/>
    </xf>
    <xf numFmtId="3" fontId="0" fillId="0" borderId="6" xfId="0" applyNumberFormat="1" applyBorder="1" applyAlignment="1">
      <alignment horizontal="left"/>
    </xf>
    <xf numFmtId="3" fontId="2" fillId="2" borderId="20" xfId="0" applyNumberFormat="1" applyFont="1" applyFill="1" applyBorder="1" applyAlignment="1" applyProtection="1">
      <alignment horizontal="left" vertical="center" wrapText="1"/>
    </xf>
    <xf numFmtId="3" fontId="2" fillId="2" borderId="16" xfId="0" applyNumberFormat="1" applyFont="1" applyFill="1" applyBorder="1" applyAlignment="1" applyProtection="1">
      <alignment horizontal="left" vertical="center" wrapText="1"/>
    </xf>
    <xf numFmtId="3" fontId="2" fillId="2" borderId="22" xfId="0" applyNumberFormat="1" applyFont="1" applyFill="1" applyBorder="1" applyAlignment="1" applyProtection="1">
      <alignment horizontal="left" vertical="center" wrapText="1"/>
    </xf>
    <xf numFmtId="3" fontId="2" fillId="2" borderId="18" xfId="0" applyNumberFormat="1" applyFont="1" applyFill="1" applyBorder="1" applyAlignment="1" applyProtection="1">
      <alignment horizontal="left" vertical="center" wrapText="1"/>
    </xf>
    <xf numFmtId="3" fontId="2" fillId="6" borderId="22" xfId="0" applyNumberFormat="1" applyFont="1" applyFill="1" applyBorder="1" applyAlignment="1" applyProtection="1">
      <alignment horizontal="left" vertical="center" wrapText="1"/>
    </xf>
    <xf numFmtId="3" fontId="2" fillId="6" borderId="18" xfId="0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vertical="top"/>
    </xf>
    <xf numFmtId="0" fontId="1" fillId="3" borderId="3" xfId="0" applyFont="1" applyFill="1" applyBorder="1" applyAlignment="1" applyProtection="1">
      <alignment horizontal="center" vertical="top" wrapText="1"/>
    </xf>
    <xf numFmtId="0" fontId="1" fillId="3" borderId="7" xfId="0" applyFont="1" applyFill="1" applyBorder="1" applyAlignment="1" applyProtection="1">
      <alignment horizontal="center" vertical="top" wrapText="1"/>
    </xf>
    <xf numFmtId="0" fontId="1" fillId="3" borderId="25" xfId="0" applyFont="1" applyFill="1" applyBorder="1" applyAlignment="1" applyProtection="1">
      <alignment horizontal="center" vertical="top" wrapText="1"/>
    </xf>
    <xf numFmtId="0" fontId="1" fillId="5" borderId="5" xfId="0" applyFont="1" applyFill="1" applyBorder="1" applyAlignment="1" applyProtection="1">
      <alignment horizontal="center" vertical="top" wrapText="1"/>
    </xf>
    <xf numFmtId="0" fontId="1" fillId="3" borderId="5" xfId="0" applyFont="1" applyFill="1" applyBorder="1" applyAlignment="1" applyProtection="1">
      <alignment horizontal="center" vertical="top" wrapText="1"/>
    </xf>
    <xf numFmtId="0" fontId="1" fillId="5" borderId="24" xfId="0" applyFont="1" applyFill="1" applyBorder="1" applyAlignment="1" applyProtection="1">
      <alignment horizontal="center" vertical="top" wrapText="1"/>
    </xf>
    <xf numFmtId="0" fontId="1" fillId="3" borderId="4" xfId="0" applyFont="1" applyFill="1" applyBorder="1" applyAlignment="1" applyProtection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/>
    </xf>
    <xf numFmtId="0" fontId="0" fillId="0" borderId="35" xfId="0" applyBorder="1"/>
    <xf numFmtId="0" fontId="0" fillId="0" borderId="33" xfId="0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9" sqref="B9"/>
    </sheetView>
  </sheetViews>
  <sheetFormatPr defaultRowHeight="15" x14ac:dyDescent="0.25"/>
  <cols>
    <col min="1" max="1" width="9.140625" style="1"/>
    <col min="2" max="2" width="25.42578125" style="1" customWidth="1"/>
    <col min="3" max="14" width="14" style="1" customWidth="1"/>
    <col min="15" max="15" width="10.85546875" style="1" customWidth="1"/>
    <col min="16" max="16384" width="9.140625" style="1"/>
  </cols>
  <sheetData>
    <row r="1" spans="1:16" s="72" customFormat="1" ht="33.75" customHeight="1" thickBot="1" x14ac:dyDescent="0.3">
      <c r="A1" s="54"/>
      <c r="B1" s="80" t="s">
        <v>20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s="72" customFormat="1" ht="45.75" thickBot="1" x14ac:dyDescent="0.3">
      <c r="A2" s="55" t="s">
        <v>18</v>
      </c>
      <c r="B2" s="73" t="s">
        <v>23</v>
      </c>
      <c r="C2" s="74" t="s">
        <v>1</v>
      </c>
      <c r="D2" s="75" t="s">
        <v>2</v>
      </c>
      <c r="E2" s="76" t="s">
        <v>3</v>
      </c>
      <c r="F2" s="76" t="s">
        <v>4</v>
      </c>
      <c r="G2" s="77" t="s">
        <v>5</v>
      </c>
      <c r="H2" s="77" t="s">
        <v>6</v>
      </c>
      <c r="I2" s="76" t="s">
        <v>7</v>
      </c>
      <c r="J2" s="76" t="s">
        <v>8</v>
      </c>
      <c r="K2" s="77" t="s">
        <v>9</v>
      </c>
      <c r="L2" s="77" t="s">
        <v>10</v>
      </c>
      <c r="M2" s="76" t="s">
        <v>11</v>
      </c>
      <c r="N2" s="78" t="s">
        <v>12</v>
      </c>
      <c r="O2" s="74" t="s">
        <v>13</v>
      </c>
      <c r="P2" s="79" t="s">
        <v>14</v>
      </c>
    </row>
    <row r="3" spans="1:16" x14ac:dyDescent="0.25">
      <c r="A3" s="56">
        <v>1</v>
      </c>
      <c r="B3" s="7" t="s">
        <v>24</v>
      </c>
      <c r="C3" s="9">
        <v>40727.262010020597</v>
      </c>
      <c r="D3" s="28">
        <f>C3/C$26</f>
        <v>0.18110621634850682</v>
      </c>
      <c r="E3" s="41">
        <v>8805.8944886531208</v>
      </c>
      <c r="F3" s="42">
        <f>E3/E$26</f>
        <v>0.15503875968992303</v>
      </c>
      <c r="G3" s="6">
        <v>4623.0946065428798</v>
      </c>
      <c r="H3" s="28">
        <f>G3/G$26</f>
        <v>0.34999999999999987</v>
      </c>
      <c r="I3" s="41">
        <v>10236.8523430593</v>
      </c>
      <c r="J3" s="42">
        <f>I3/I$26</f>
        <v>0.20043103448275956</v>
      </c>
      <c r="K3" s="59" t="s">
        <v>19</v>
      </c>
      <c r="L3" s="59" t="s">
        <v>19</v>
      </c>
      <c r="M3" s="58" t="s">
        <v>19</v>
      </c>
      <c r="N3" s="58" t="s">
        <v>19</v>
      </c>
      <c r="O3" s="23">
        <f>SUM(C3,E3,G3,I3,K3,M3)</f>
        <v>64393.103448275899</v>
      </c>
      <c r="P3" s="35">
        <f>O3/O$26</f>
        <v>0.17241379310344837</v>
      </c>
    </row>
    <row r="4" spans="1:16" x14ac:dyDescent="0.25">
      <c r="A4" s="56">
        <v>2</v>
      </c>
      <c r="B4" s="8" t="s">
        <v>25</v>
      </c>
      <c r="C4" s="10">
        <v>12658.4733274389</v>
      </c>
      <c r="D4" s="29">
        <f t="shared" ref="D4:F14" si="0">C4/C$26</f>
        <v>5.6289769946157822E-2</v>
      </c>
      <c r="E4" s="43">
        <v>1541.03153551429</v>
      </c>
      <c r="F4" s="44">
        <f t="shared" si="0"/>
        <v>2.7131782945736423E-2</v>
      </c>
      <c r="G4" s="4">
        <v>770.51576775714705</v>
      </c>
      <c r="H4" s="29">
        <f t="shared" ref="H4" si="1">G4/G$26</f>
        <v>5.8333333333333341E-2</v>
      </c>
      <c r="I4" s="43">
        <v>9796.5576186266007</v>
      </c>
      <c r="J4" s="44">
        <f t="shared" ref="J4" si="2">I4/I$26</f>
        <v>0.19181034482758633</v>
      </c>
      <c r="K4" s="61" t="s">
        <v>19</v>
      </c>
      <c r="L4" s="61" t="s">
        <v>19</v>
      </c>
      <c r="M4" s="60" t="s">
        <v>19</v>
      </c>
      <c r="N4" s="60" t="s">
        <v>19</v>
      </c>
      <c r="O4" s="24">
        <f t="shared" ref="O4:O14" si="3">SUM(C4,E4,G4,I4,K4,M4)</f>
        <v>24766.578249336941</v>
      </c>
      <c r="P4" s="36">
        <f t="shared" ref="P4:P14" si="4">O4/O$26</f>
        <v>6.6312997347480293E-2</v>
      </c>
    </row>
    <row r="5" spans="1:16" x14ac:dyDescent="0.25">
      <c r="A5" s="57">
        <v>3</v>
      </c>
      <c r="B5" s="8" t="s">
        <v>26</v>
      </c>
      <c r="C5" s="10">
        <v>9026.0418508694493</v>
      </c>
      <c r="D5" s="29">
        <f t="shared" si="0"/>
        <v>4.0137053352912413E-2</v>
      </c>
      <c r="E5" s="43">
        <v>1761.1788977306201</v>
      </c>
      <c r="F5" s="44">
        <f t="shared" si="0"/>
        <v>3.1007751937984534E-2</v>
      </c>
      <c r="G5" s="4">
        <v>1981.3262599469499</v>
      </c>
      <c r="H5" s="29">
        <f t="shared" ref="H5" si="5">G5/G$26</f>
        <v>0.15000000000000005</v>
      </c>
      <c r="I5" s="43">
        <v>2641.7683465959299</v>
      </c>
      <c r="J5" s="44">
        <f t="shared" ref="J5" si="6">I5/I$26</f>
        <v>5.1724137931034371E-2</v>
      </c>
      <c r="K5" s="61" t="s">
        <v>19</v>
      </c>
      <c r="L5" s="61" t="s">
        <v>19</v>
      </c>
      <c r="M5" s="60" t="s">
        <v>19</v>
      </c>
      <c r="N5" s="60" t="s">
        <v>19</v>
      </c>
      <c r="O5" s="24">
        <f t="shared" si="3"/>
        <v>15410.31535514295</v>
      </c>
      <c r="P5" s="36">
        <f t="shared" si="4"/>
        <v>4.126142057176542E-2</v>
      </c>
    </row>
    <row r="6" spans="1:16" x14ac:dyDescent="0.25">
      <c r="A6" s="57">
        <v>4</v>
      </c>
      <c r="B6" s="8" t="s">
        <v>27</v>
      </c>
      <c r="C6" s="10">
        <v>7595.0839964633196</v>
      </c>
      <c r="D6" s="29">
        <f t="shared" si="0"/>
        <v>3.37738619676946E-2</v>
      </c>
      <c r="E6" s="43">
        <v>770.51576775714705</v>
      </c>
      <c r="F6" s="44">
        <f t="shared" si="0"/>
        <v>1.3565891472868248E-2</v>
      </c>
      <c r="G6" s="4">
        <v>990.66312997347495</v>
      </c>
      <c r="H6" s="29">
        <f t="shared" ref="H6" si="7">G6/G$26</f>
        <v>7.5000000000000025E-2</v>
      </c>
      <c r="I6" s="43">
        <v>3742.50515767757</v>
      </c>
      <c r="J6" s="44">
        <f t="shared" ref="J6" si="8">I6/I$26</f>
        <v>7.3275862068965414E-2</v>
      </c>
      <c r="K6" s="61" t="s">
        <v>19</v>
      </c>
      <c r="L6" s="61" t="s">
        <v>19</v>
      </c>
      <c r="M6" s="60" t="s">
        <v>19</v>
      </c>
      <c r="N6" s="60" t="s">
        <v>19</v>
      </c>
      <c r="O6" s="24">
        <f t="shared" si="3"/>
        <v>13098.768051871511</v>
      </c>
      <c r="P6" s="36">
        <f t="shared" si="4"/>
        <v>3.5072207486000623E-2</v>
      </c>
    </row>
    <row r="7" spans="1:16" x14ac:dyDescent="0.25">
      <c r="A7" s="56">
        <v>5</v>
      </c>
      <c r="B7" s="8" t="s">
        <v>28</v>
      </c>
      <c r="C7" s="10">
        <v>9576.4102564102704</v>
      </c>
      <c r="D7" s="29">
        <f t="shared" si="0"/>
        <v>4.2584434654919269E-2</v>
      </c>
      <c r="E7" s="43">
        <v>1210.8104921898</v>
      </c>
      <c r="F7" s="44">
        <f t="shared" si="0"/>
        <v>2.1317829457364344E-2</v>
      </c>
      <c r="G7" s="61" t="s">
        <v>19</v>
      </c>
      <c r="H7" s="61" t="s">
        <v>19</v>
      </c>
      <c r="I7" s="43">
        <v>1541.03153551429</v>
      </c>
      <c r="J7" s="44">
        <f t="shared" ref="J7" si="9">I7/I$26</f>
        <v>3.0172413793103335E-2</v>
      </c>
      <c r="K7" s="61" t="s">
        <v>19</v>
      </c>
      <c r="L7" s="61" t="s">
        <v>19</v>
      </c>
      <c r="M7" s="60" t="s">
        <v>19</v>
      </c>
      <c r="N7" s="60" t="s">
        <v>19</v>
      </c>
      <c r="O7" s="24">
        <f t="shared" si="3"/>
        <v>12328.25228411436</v>
      </c>
      <c r="P7" s="36">
        <f t="shared" si="4"/>
        <v>3.3009136457412339E-2</v>
      </c>
    </row>
    <row r="8" spans="1:16" x14ac:dyDescent="0.25">
      <c r="A8" s="57">
        <v>6</v>
      </c>
      <c r="B8" s="8" t="s">
        <v>29</v>
      </c>
      <c r="C8" s="10">
        <v>3742.50515767757</v>
      </c>
      <c r="D8" s="29">
        <f t="shared" si="0"/>
        <v>1.6642192853646581E-2</v>
      </c>
      <c r="E8" s="43">
        <v>550.36840554081903</v>
      </c>
      <c r="F8" s="44">
        <f t="shared" si="0"/>
        <v>9.6899224806201723E-3</v>
      </c>
      <c r="G8" s="4">
        <v>1320.8841732979699</v>
      </c>
      <c r="H8" s="29">
        <f t="shared" ref="H8" si="10">G8/G$26</f>
        <v>0.10000000000000028</v>
      </c>
      <c r="I8" s="43">
        <v>3302.2104332449098</v>
      </c>
      <c r="J8" s="44">
        <f t="shared" ref="J8" si="11">I8/I$26</f>
        <v>6.4655172413792913E-2</v>
      </c>
      <c r="K8" s="61" t="s">
        <v>19</v>
      </c>
      <c r="L8" s="61" t="s">
        <v>19</v>
      </c>
      <c r="M8" s="60" t="s">
        <v>19</v>
      </c>
      <c r="N8" s="60" t="s">
        <v>19</v>
      </c>
      <c r="O8" s="24">
        <f t="shared" si="3"/>
        <v>8915.9681697612687</v>
      </c>
      <c r="P8" s="36">
        <f t="shared" si="4"/>
        <v>2.3872679045092826E-2</v>
      </c>
    </row>
    <row r="9" spans="1:16" x14ac:dyDescent="0.25">
      <c r="A9" s="57">
        <v>7</v>
      </c>
      <c r="B9" s="8" t="s">
        <v>30</v>
      </c>
      <c r="C9" s="10">
        <v>5393.6103743000303</v>
      </c>
      <c r="D9" s="29">
        <f t="shared" si="0"/>
        <v>2.3984336759667144E-2</v>
      </c>
      <c r="E9" s="45">
        <v>1541.03153551429</v>
      </c>
      <c r="F9" s="44">
        <f t="shared" si="0"/>
        <v>2.7131782945736423E-2</v>
      </c>
      <c r="G9" s="5">
        <v>440.29472443265502</v>
      </c>
      <c r="H9" s="29">
        <f t="shared" ref="H9" si="12">G9/G$26</f>
        <v>3.3333333333333305E-2</v>
      </c>
      <c r="I9" s="43">
        <v>1320.8841732979699</v>
      </c>
      <c r="J9" s="44">
        <f t="shared" ref="J9" si="13">I9/I$26</f>
        <v>2.5862068965517283E-2</v>
      </c>
      <c r="K9" s="62" t="s">
        <v>19</v>
      </c>
      <c r="L9" s="62" t="s">
        <v>19</v>
      </c>
      <c r="M9" s="60" t="s">
        <v>19</v>
      </c>
      <c r="N9" s="60" t="s">
        <v>19</v>
      </c>
      <c r="O9" s="24">
        <f t="shared" si="3"/>
        <v>8695.8208075449456</v>
      </c>
      <c r="P9" s="36">
        <f t="shared" si="4"/>
        <v>2.3283230179781903E-2</v>
      </c>
    </row>
    <row r="10" spans="1:16" x14ac:dyDescent="0.25">
      <c r="A10" s="56">
        <v>8</v>
      </c>
      <c r="B10" s="8" t="s">
        <v>31</v>
      </c>
      <c r="C10" s="10">
        <v>990.66312997347495</v>
      </c>
      <c r="D10" s="29">
        <f t="shared" si="0"/>
        <v>4.4052863436123326E-3</v>
      </c>
      <c r="E10" s="43">
        <v>220.14736221632799</v>
      </c>
      <c r="F10" s="44">
        <f t="shared" si="0"/>
        <v>3.8759689922480754E-3</v>
      </c>
      <c r="G10" s="4">
        <v>2091.39994105511</v>
      </c>
      <c r="H10" s="29">
        <f t="shared" ref="H10" si="14">G10/G$26</f>
        <v>0.1583333333333331</v>
      </c>
      <c r="I10" s="43">
        <v>2971.9893899204199</v>
      </c>
      <c r="J10" s="44">
        <f t="shared" ref="J10" si="15">I10/I$26</f>
        <v>5.8189655172413639E-2</v>
      </c>
      <c r="K10" s="61" t="s">
        <v>19</v>
      </c>
      <c r="L10" s="61" t="s">
        <v>19</v>
      </c>
      <c r="M10" s="60" t="s">
        <v>19</v>
      </c>
      <c r="N10" s="60" t="s">
        <v>19</v>
      </c>
      <c r="O10" s="24">
        <f t="shared" si="3"/>
        <v>6274.1998231653324</v>
      </c>
      <c r="P10" s="36">
        <f t="shared" si="4"/>
        <v>1.6799292661361605E-2</v>
      </c>
    </row>
    <row r="11" spans="1:16" ht="17.25" x14ac:dyDescent="0.25">
      <c r="A11" s="57">
        <v>9</v>
      </c>
      <c r="B11" s="82" t="s">
        <v>46</v>
      </c>
      <c r="C11" s="10">
        <v>2091.39994105511</v>
      </c>
      <c r="D11" s="29">
        <f t="shared" si="0"/>
        <v>9.3000489476260193E-3</v>
      </c>
      <c r="E11" s="43">
        <v>220.14736221632799</v>
      </c>
      <c r="F11" s="44">
        <f t="shared" si="0"/>
        <v>3.8759689922480754E-3</v>
      </c>
      <c r="G11" s="4">
        <v>330.22104332449197</v>
      </c>
      <c r="H11" s="29">
        <f t="shared" ref="H11" si="16">G11/G$26</f>
        <v>2.5000000000000033E-2</v>
      </c>
      <c r="I11" s="43">
        <v>2971.9893899204199</v>
      </c>
      <c r="J11" s="44">
        <f t="shared" ref="J11" si="17">I11/I$26</f>
        <v>5.8189655172413639E-2</v>
      </c>
      <c r="K11" s="61" t="s">
        <v>19</v>
      </c>
      <c r="L11" s="61" t="s">
        <v>19</v>
      </c>
      <c r="M11" s="60" t="s">
        <v>19</v>
      </c>
      <c r="N11" s="60" t="s">
        <v>19</v>
      </c>
      <c r="O11" s="24">
        <f t="shared" si="3"/>
        <v>5613.7577365163497</v>
      </c>
      <c r="P11" s="36">
        <f t="shared" si="4"/>
        <v>1.5030946065428805E-2</v>
      </c>
    </row>
    <row r="12" spans="1:16" x14ac:dyDescent="0.25">
      <c r="A12" s="57">
        <v>10</v>
      </c>
      <c r="B12" s="8" t="s">
        <v>32</v>
      </c>
      <c r="C12" s="11">
        <v>1981.3262599469499</v>
      </c>
      <c r="D12" s="30">
        <f t="shared" si="0"/>
        <v>8.8105726872246652E-3</v>
      </c>
      <c r="E12" s="43">
        <v>440.29472443265502</v>
      </c>
      <c r="F12" s="46">
        <f t="shared" si="0"/>
        <v>7.7519379844961335E-3</v>
      </c>
      <c r="G12" s="61" t="s">
        <v>19</v>
      </c>
      <c r="H12" s="61" t="s">
        <v>19</v>
      </c>
      <c r="I12" s="43">
        <v>1430.9578544061301</v>
      </c>
      <c r="J12" s="46">
        <f t="shared" ref="J12" si="18">I12/I$26</f>
        <v>2.8017241379310311E-2</v>
      </c>
      <c r="K12" s="62" t="s">
        <v>19</v>
      </c>
      <c r="L12" s="62" t="s">
        <v>19</v>
      </c>
      <c r="M12" s="60" t="s">
        <v>19</v>
      </c>
      <c r="N12" s="60" t="s">
        <v>19</v>
      </c>
      <c r="O12" s="24">
        <f t="shared" si="3"/>
        <v>3852.5788387857351</v>
      </c>
      <c r="P12" s="36">
        <f t="shared" si="4"/>
        <v>1.031535514294135E-2</v>
      </c>
    </row>
    <row r="13" spans="1:16" ht="17.25" x14ac:dyDescent="0.25">
      <c r="A13" s="56">
        <v>11</v>
      </c>
      <c r="B13" s="83" t="s">
        <v>44</v>
      </c>
      <c r="C13" s="10">
        <v>1100.7368110816401</v>
      </c>
      <c r="D13" s="29">
        <f t="shared" si="0"/>
        <v>4.8947626040137084E-3</v>
      </c>
      <c r="E13" s="45" t="s">
        <v>19</v>
      </c>
      <c r="F13" s="45" t="s">
        <v>19</v>
      </c>
      <c r="G13" s="4">
        <v>220.14736221632799</v>
      </c>
      <c r="H13" s="29">
        <f t="shared" ref="H13" si="19">G13/G$26</f>
        <v>1.6666666666666691E-2</v>
      </c>
      <c r="I13" s="43">
        <v>660.44208664898304</v>
      </c>
      <c r="J13" s="44">
        <f t="shared" ref="J13" si="20">I13/I$26</f>
        <v>1.2931034482758603E-2</v>
      </c>
      <c r="K13" s="61" t="s">
        <v>19</v>
      </c>
      <c r="L13" s="61" t="s">
        <v>19</v>
      </c>
      <c r="M13" s="60" t="s">
        <v>19</v>
      </c>
      <c r="N13" s="60" t="s">
        <v>19</v>
      </c>
      <c r="O13" s="24">
        <f t="shared" si="3"/>
        <v>1981.3262599469513</v>
      </c>
      <c r="P13" s="36">
        <f t="shared" si="4"/>
        <v>5.3050397877984126E-3</v>
      </c>
    </row>
    <row r="14" spans="1:16" ht="18" thickBot="1" x14ac:dyDescent="0.3">
      <c r="A14" s="57">
        <v>12</v>
      </c>
      <c r="B14" s="83" t="s">
        <v>45</v>
      </c>
      <c r="C14" s="12">
        <v>440.29472443265502</v>
      </c>
      <c r="D14" s="31">
        <f t="shared" si="0"/>
        <v>1.9579050416054788E-3</v>
      </c>
      <c r="E14" s="63" t="s">
        <v>19</v>
      </c>
      <c r="F14" s="63" t="s">
        <v>19</v>
      </c>
      <c r="G14" s="64" t="s">
        <v>19</v>
      </c>
      <c r="H14" s="64" t="s">
        <v>19</v>
      </c>
      <c r="I14" s="53">
        <v>1210.8104921898</v>
      </c>
      <c r="J14" s="48">
        <f t="shared" ref="J14" si="21">I14/I$26</f>
        <v>2.3706896551724064E-2</v>
      </c>
      <c r="K14" s="65" t="s">
        <v>19</v>
      </c>
      <c r="L14" s="65" t="s">
        <v>19</v>
      </c>
      <c r="M14" s="63" t="s">
        <v>19</v>
      </c>
      <c r="N14" s="63" t="s">
        <v>19</v>
      </c>
      <c r="O14" s="25">
        <f t="shared" si="3"/>
        <v>1651.1052166224549</v>
      </c>
      <c r="P14" s="37">
        <f t="shared" si="4"/>
        <v>4.4208664898319986E-3</v>
      </c>
    </row>
    <row r="15" spans="1:16" ht="15.75" thickBot="1" x14ac:dyDescent="0.3">
      <c r="A15" s="57">
        <v>13</v>
      </c>
      <c r="B15" s="17" t="s">
        <v>33</v>
      </c>
      <c r="C15" s="18">
        <f>SUM(C3:C14)</f>
        <v>95323.807839669957</v>
      </c>
      <c r="D15" s="32">
        <f t="shared" ref="D15:P15" si="22">SUM(D3:D14)</f>
        <v>0.42388644150758692</v>
      </c>
      <c r="E15" s="49">
        <f t="shared" si="22"/>
        <v>17061.420571765397</v>
      </c>
      <c r="F15" s="50">
        <f t="shared" si="22"/>
        <v>0.30038759689922545</v>
      </c>
      <c r="G15" s="19">
        <f t="shared" si="22"/>
        <v>12768.547008547006</v>
      </c>
      <c r="H15" s="32">
        <f t="shared" si="22"/>
        <v>0.96666666666666679</v>
      </c>
      <c r="I15" s="49">
        <f t="shared" si="22"/>
        <v>41827.998821102316</v>
      </c>
      <c r="J15" s="50">
        <f t="shared" si="22"/>
        <v>0.81896551724137923</v>
      </c>
      <c r="K15" s="19">
        <f t="shared" si="22"/>
        <v>0</v>
      </c>
      <c r="L15" s="32">
        <f t="shared" si="22"/>
        <v>0</v>
      </c>
      <c r="M15" s="49">
        <f t="shared" si="22"/>
        <v>0</v>
      </c>
      <c r="N15" s="50">
        <f t="shared" si="22"/>
        <v>0</v>
      </c>
      <c r="O15" s="15">
        <f>SUM(O3:O14)</f>
        <v>166981.77424108473</v>
      </c>
      <c r="P15" s="40">
        <f t="shared" si="22"/>
        <v>0.44709696433834389</v>
      </c>
    </row>
    <row r="16" spans="1:16" x14ac:dyDescent="0.25">
      <c r="A16" s="56">
        <v>14</v>
      </c>
      <c r="B16" s="7" t="s">
        <v>34</v>
      </c>
      <c r="C16" s="9">
        <v>73639.292661361702</v>
      </c>
      <c r="D16" s="28">
        <f t="shared" ref="D16:F22" si="23">C16/C$26</f>
        <v>0.32745961820851699</v>
      </c>
      <c r="E16" s="41">
        <v>29499.746536987801</v>
      </c>
      <c r="F16" s="42">
        <f t="shared" si="23"/>
        <v>0.51937984496123946</v>
      </c>
      <c r="G16" s="6">
        <v>110.073681108164</v>
      </c>
      <c r="H16" s="28">
        <f t="shared" ref="H16" si="24">G16/G$26</f>
        <v>8.3333333333333454E-3</v>
      </c>
      <c r="I16" s="41">
        <v>8585.7471264367905</v>
      </c>
      <c r="J16" s="42">
        <f t="shared" ref="J16" si="25">I16/I$26</f>
        <v>0.16810344827586207</v>
      </c>
      <c r="K16" s="59" t="s">
        <v>19</v>
      </c>
      <c r="L16" s="59" t="s">
        <v>19</v>
      </c>
      <c r="M16" s="58" t="s">
        <v>19</v>
      </c>
      <c r="N16" s="58" t="s">
        <v>19</v>
      </c>
      <c r="O16" s="23">
        <f t="shared" ref="O16:O22" si="26">SUM(C16,E16,G16,I16,K16,M16)</f>
        <v>111834.86000589446</v>
      </c>
      <c r="P16" s="35">
        <f t="shared" ref="P16:P22" si="27">O16/O$26</f>
        <v>0.29944002357795452</v>
      </c>
    </row>
    <row r="17" spans="1:16" x14ac:dyDescent="0.25">
      <c r="A17" s="57">
        <v>15</v>
      </c>
      <c r="B17" s="8" t="s">
        <v>0</v>
      </c>
      <c r="C17" s="10">
        <v>15850.610079575599</v>
      </c>
      <c r="D17" s="29">
        <f t="shared" si="23"/>
        <v>7.0484581497797322E-2</v>
      </c>
      <c r="E17" s="43">
        <v>2861.9157088122602</v>
      </c>
      <c r="F17" s="44">
        <f t="shared" si="23"/>
        <v>5.0387596899224917E-2</v>
      </c>
      <c r="G17" s="4">
        <v>110.073681108164</v>
      </c>
      <c r="H17" s="29">
        <f t="shared" ref="H17" si="28">G17/G$26</f>
        <v>8.3333333333333454E-3</v>
      </c>
      <c r="I17" s="43">
        <v>110.073681108164</v>
      </c>
      <c r="J17" s="44">
        <f t="shared" ref="J17" si="29">I17/I$26</f>
        <v>2.1551724137931034E-3</v>
      </c>
      <c r="K17" s="62" t="s">
        <v>19</v>
      </c>
      <c r="L17" s="62" t="s">
        <v>19</v>
      </c>
      <c r="M17" s="60" t="s">
        <v>19</v>
      </c>
      <c r="N17" s="60" t="s">
        <v>19</v>
      </c>
      <c r="O17" s="24">
        <f t="shared" si="26"/>
        <v>18932.673150604183</v>
      </c>
      <c r="P17" s="36">
        <f t="shared" si="27"/>
        <v>5.069260241674034E-2</v>
      </c>
    </row>
    <row r="18" spans="1:16" x14ac:dyDescent="0.25">
      <c r="A18" s="57">
        <v>16</v>
      </c>
      <c r="B18" s="8" t="s">
        <v>35</v>
      </c>
      <c r="C18" s="10">
        <v>14639.7995873858</v>
      </c>
      <c r="D18" s="29">
        <f t="shared" si="23"/>
        <v>6.5100342633382269E-2</v>
      </c>
      <c r="E18" s="43">
        <v>3412.28411435308</v>
      </c>
      <c r="F18" s="44">
        <f t="shared" si="23"/>
        <v>6.0077519379845103E-2</v>
      </c>
      <c r="G18" s="61" t="s">
        <v>19</v>
      </c>
      <c r="H18" s="61" t="s">
        <v>19</v>
      </c>
      <c r="I18" s="43">
        <v>110.073681108164</v>
      </c>
      <c r="J18" s="44">
        <f t="shared" ref="J18" si="30">I18/I$26</f>
        <v>2.1551724137931034E-3</v>
      </c>
      <c r="K18" s="61" t="s">
        <v>19</v>
      </c>
      <c r="L18" s="61" t="s">
        <v>19</v>
      </c>
      <c r="M18" s="60" t="s">
        <v>19</v>
      </c>
      <c r="N18" s="60" t="s">
        <v>19</v>
      </c>
      <c r="O18" s="24">
        <f t="shared" si="26"/>
        <v>18162.157382847043</v>
      </c>
      <c r="P18" s="36">
        <f t="shared" si="27"/>
        <v>4.862953138815209E-2</v>
      </c>
    </row>
    <row r="19" spans="1:16" x14ac:dyDescent="0.25">
      <c r="A19" s="56">
        <v>17</v>
      </c>
      <c r="B19" s="8" t="s">
        <v>36</v>
      </c>
      <c r="C19" s="10">
        <v>11227.515473032699</v>
      </c>
      <c r="D19" s="29">
        <f t="shared" si="23"/>
        <v>4.9926578560939697E-2</v>
      </c>
      <c r="E19" s="43">
        <v>1210.8104921898</v>
      </c>
      <c r="F19" s="44">
        <f t="shared" si="23"/>
        <v>2.1317829457364344E-2</v>
      </c>
      <c r="G19" s="4">
        <v>110.073681108164</v>
      </c>
      <c r="H19" s="29">
        <f t="shared" ref="H19" si="31">G19/G$26</f>
        <v>8.3333333333333454E-3</v>
      </c>
      <c r="I19" s="43">
        <v>220.14736221632799</v>
      </c>
      <c r="J19" s="44">
        <f t="shared" ref="J19" si="32">I19/I$26</f>
        <v>4.3103448275862068E-3</v>
      </c>
      <c r="K19" s="61" t="s">
        <v>19</v>
      </c>
      <c r="L19" s="61" t="s">
        <v>19</v>
      </c>
      <c r="M19" s="60" t="s">
        <v>19</v>
      </c>
      <c r="N19" s="60" t="s">
        <v>19</v>
      </c>
      <c r="O19" s="24">
        <f t="shared" si="26"/>
        <v>12768.547008546991</v>
      </c>
      <c r="P19" s="36">
        <f t="shared" si="27"/>
        <v>3.4188034188034143E-2</v>
      </c>
    </row>
    <row r="20" spans="1:16" x14ac:dyDescent="0.25">
      <c r="A20" s="57">
        <v>18</v>
      </c>
      <c r="B20" s="8" t="s">
        <v>37</v>
      </c>
      <c r="C20" s="11">
        <v>8585.7471264367905</v>
      </c>
      <c r="D20" s="30">
        <f t="shared" si="23"/>
        <v>3.8179148311306914E-2</v>
      </c>
      <c r="E20" s="43">
        <v>1210.8104921898</v>
      </c>
      <c r="F20" s="46">
        <f t="shared" si="23"/>
        <v>2.1317829457364344E-2</v>
      </c>
      <c r="G20" s="61" t="s">
        <v>19</v>
      </c>
      <c r="H20" s="61" t="s">
        <v>19</v>
      </c>
      <c r="I20" s="60" t="s">
        <v>19</v>
      </c>
      <c r="J20" s="60" t="s">
        <v>19</v>
      </c>
      <c r="K20" s="5" t="s">
        <v>19</v>
      </c>
      <c r="L20" s="5" t="s">
        <v>19</v>
      </c>
      <c r="M20" s="60" t="s">
        <v>19</v>
      </c>
      <c r="N20" s="60" t="s">
        <v>19</v>
      </c>
      <c r="O20" s="24">
        <f t="shared" si="26"/>
        <v>9796.5576186265898</v>
      </c>
      <c r="P20" s="36">
        <f t="shared" si="27"/>
        <v>2.6230474506336591E-2</v>
      </c>
    </row>
    <row r="21" spans="1:16" x14ac:dyDescent="0.25">
      <c r="A21" s="57">
        <v>19</v>
      </c>
      <c r="B21" s="8" t="s">
        <v>38</v>
      </c>
      <c r="C21" s="10">
        <v>3082.06307102859</v>
      </c>
      <c r="D21" s="29">
        <f t="shared" si="23"/>
        <v>1.3705335291238374E-2</v>
      </c>
      <c r="E21" s="43">
        <v>770.51576775714705</v>
      </c>
      <c r="F21" s="44">
        <f t="shared" si="23"/>
        <v>1.3565891472868248E-2</v>
      </c>
      <c r="G21" s="4">
        <v>110.073681108164</v>
      </c>
      <c r="H21" s="29">
        <f t="shared" ref="H21" si="33">G21/G$26</f>
        <v>8.3333333333333454E-3</v>
      </c>
      <c r="I21" s="43">
        <v>110.073681108164</v>
      </c>
      <c r="J21" s="44">
        <f t="shared" ref="J21" si="34">I21/I$26</f>
        <v>2.1551724137931034E-3</v>
      </c>
      <c r="K21" s="5" t="s">
        <v>19</v>
      </c>
      <c r="L21" s="5" t="s">
        <v>19</v>
      </c>
      <c r="M21" s="60" t="s">
        <v>19</v>
      </c>
      <c r="N21" s="60" t="s">
        <v>19</v>
      </c>
      <c r="O21" s="24">
        <f t="shared" si="26"/>
        <v>4072.7262010020645</v>
      </c>
      <c r="P21" s="36">
        <f t="shared" si="27"/>
        <v>1.0904804008252288E-2</v>
      </c>
    </row>
    <row r="22" spans="1:16" ht="18" thickBot="1" x14ac:dyDescent="0.3">
      <c r="A22" s="56">
        <v>20</v>
      </c>
      <c r="B22" s="82" t="s">
        <v>43</v>
      </c>
      <c r="C22" s="12">
        <v>2531.6946654877702</v>
      </c>
      <c r="D22" s="31">
        <f t="shared" si="23"/>
        <v>1.1257953989231521E-2</v>
      </c>
      <c r="E22" s="47">
        <v>770.51576775714705</v>
      </c>
      <c r="F22" s="48">
        <f t="shared" si="23"/>
        <v>1.3565891472868248E-2</v>
      </c>
      <c r="G22" s="64" t="s">
        <v>19</v>
      </c>
      <c r="H22" s="64" t="s">
        <v>19</v>
      </c>
      <c r="I22" s="47">
        <v>110.073681108164</v>
      </c>
      <c r="J22" s="48">
        <f t="shared" ref="J22" si="35">I22/I$26</f>
        <v>2.1551724137931034E-3</v>
      </c>
      <c r="K22" s="13" t="s">
        <v>19</v>
      </c>
      <c r="L22" s="13" t="s">
        <v>19</v>
      </c>
      <c r="M22" s="63" t="s">
        <v>19</v>
      </c>
      <c r="N22" s="63" t="s">
        <v>19</v>
      </c>
      <c r="O22" s="25">
        <f t="shared" si="26"/>
        <v>3412.2841143530809</v>
      </c>
      <c r="P22" s="37">
        <f t="shared" si="27"/>
        <v>9.1364574123194847E-3</v>
      </c>
    </row>
    <row r="23" spans="1:16" ht="15.75" thickBot="1" x14ac:dyDescent="0.3">
      <c r="A23" s="57">
        <v>21</v>
      </c>
      <c r="B23" s="17" t="s">
        <v>39</v>
      </c>
      <c r="C23" s="18">
        <f>SUM(C16:C22)</f>
        <v>129556.72266430897</v>
      </c>
      <c r="D23" s="32">
        <f t="shared" ref="D23:P23" si="36">SUM(D16:D22)</f>
        <v>0.57611355849241319</v>
      </c>
      <c r="E23" s="49">
        <f t="shared" si="36"/>
        <v>39736.59888004703</v>
      </c>
      <c r="F23" s="50">
        <f t="shared" si="36"/>
        <v>0.69961240310077466</v>
      </c>
      <c r="G23" s="19">
        <f t="shared" si="36"/>
        <v>440.29472443265598</v>
      </c>
      <c r="H23" s="32">
        <f t="shared" si="36"/>
        <v>3.3333333333333381E-2</v>
      </c>
      <c r="I23" s="49">
        <f t="shared" si="36"/>
        <v>9246.1892130857759</v>
      </c>
      <c r="J23" s="50">
        <f t="shared" si="36"/>
        <v>0.18103448275862066</v>
      </c>
      <c r="K23" s="19">
        <f t="shared" si="36"/>
        <v>0</v>
      </c>
      <c r="L23" s="32">
        <f t="shared" si="36"/>
        <v>0</v>
      </c>
      <c r="M23" s="49">
        <f t="shared" si="36"/>
        <v>0</v>
      </c>
      <c r="N23" s="50">
        <f t="shared" si="36"/>
        <v>0</v>
      </c>
      <c r="O23" s="15">
        <f>SUM(O16:O22)</f>
        <v>178979.80548187441</v>
      </c>
      <c r="P23" s="40">
        <f t="shared" si="36"/>
        <v>0.47922192749778941</v>
      </c>
    </row>
    <row r="24" spans="1:16" x14ac:dyDescent="0.25">
      <c r="A24" s="57">
        <v>22</v>
      </c>
      <c r="B24" s="21" t="s">
        <v>40</v>
      </c>
      <c r="C24" s="66" t="s">
        <v>19</v>
      </c>
      <c r="D24" s="68" t="s">
        <v>19</v>
      </c>
      <c r="E24" s="70" t="s">
        <v>19</v>
      </c>
      <c r="F24" s="70" t="s">
        <v>19</v>
      </c>
      <c r="G24" s="68" t="s">
        <v>19</v>
      </c>
      <c r="H24" s="68" t="s">
        <v>19</v>
      </c>
      <c r="I24" s="70" t="s">
        <v>19</v>
      </c>
      <c r="J24" s="70" t="s">
        <v>19</v>
      </c>
      <c r="K24" s="22">
        <v>5173.4630120837001</v>
      </c>
      <c r="L24" s="33">
        <f t="shared" ref="L24" si="37">K24/K$26</f>
        <v>1</v>
      </c>
      <c r="M24" s="70" t="s">
        <v>19</v>
      </c>
      <c r="N24" s="70" t="s">
        <v>19</v>
      </c>
      <c r="O24" s="26">
        <f t="shared" ref="O24:O25" si="38">SUM(C24,E24,G24,I24,K24,M24)</f>
        <v>5173.4630120837001</v>
      </c>
      <c r="P24" s="38">
        <f t="shared" ref="P24:P25" si="39">O24/O$26</f>
        <v>1.3852048334806952E-2</v>
      </c>
    </row>
    <row r="25" spans="1:16" ht="15.75" thickBot="1" x14ac:dyDescent="0.3">
      <c r="A25" s="56">
        <v>23</v>
      </c>
      <c r="B25" s="20" t="s">
        <v>41</v>
      </c>
      <c r="C25" s="67" t="s">
        <v>19</v>
      </c>
      <c r="D25" s="69" t="s">
        <v>19</v>
      </c>
      <c r="E25" s="71" t="s">
        <v>19</v>
      </c>
      <c r="F25" s="71" t="s">
        <v>19</v>
      </c>
      <c r="G25" s="69" t="s">
        <v>19</v>
      </c>
      <c r="H25" s="69" t="s">
        <v>19</v>
      </c>
      <c r="I25" s="71" t="s">
        <v>19</v>
      </c>
      <c r="J25" s="71" t="s">
        <v>19</v>
      </c>
      <c r="K25" s="69" t="s">
        <v>19</v>
      </c>
      <c r="L25" s="69" t="s">
        <v>19</v>
      </c>
      <c r="M25" s="51">
        <v>22344.9572649572</v>
      </c>
      <c r="N25" s="52">
        <f t="shared" ref="N25" si="40">M25/M$26</f>
        <v>1</v>
      </c>
      <c r="O25" s="27">
        <f t="shared" si="38"/>
        <v>22344.9572649572</v>
      </c>
      <c r="P25" s="39">
        <f t="shared" si="39"/>
        <v>5.9829059829059658E-2</v>
      </c>
    </row>
    <row r="26" spans="1:16" ht="15.75" thickBot="1" x14ac:dyDescent="0.3">
      <c r="A26" s="57">
        <v>24</v>
      </c>
      <c r="B26" s="14" t="s">
        <v>42</v>
      </c>
      <c r="C26" s="15">
        <f>SUM(C24:C25,C23,C15)</f>
        <v>224880.53050397892</v>
      </c>
      <c r="D26" s="34">
        <f t="shared" ref="D26:P26" si="41">SUM(D24:D25,D23,D15)</f>
        <v>1</v>
      </c>
      <c r="E26" s="49">
        <f t="shared" si="41"/>
        <v>56798.019451812426</v>
      </c>
      <c r="F26" s="50">
        <f t="shared" si="41"/>
        <v>1</v>
      </c>
      <c r="G26" s="16">
        <f t="shared" si="41"/>
        <v>13208.841732979661</v>
      </c>
      <c r="H26" s="34">
        <f t="shared" si="41"/>
        <v>1.0000000000000002</v>
      </c>
      <c r="I26" s="49">
        <f t="shared" si="41"/>
        <v>51074.18803418809</v>
      </c>
      <c r="J26" s="50">
        <f t="shared" si="41"/>
        <v>0.99999999999999989</v>
      </c>
      <c r="K26" s="16">
        <f t="shared" si="41"/>
        <v>5173.4630120837001</v>
      </c>
      <c r="L26" s="34">
        <f t="shared" si="41"/>
        <v>1</v>
      </c>
      <c r="M26" s="49">
        <f t="shared" si="41"/>
        <v>22344.9572649572</v>
      </c>
      <c r="N26" s="50">
        <f t="shared" si="41"/>
        <v>1</v>
      </c>
      <c r="O26" s="15">
        <f>SUM(O24:O25,O23,O15)</f>
        <v>373480</v>
      </c>
      <c r="P26" s="40">
        <f t="shared" si="41"/>
        <v>0.99999999999999989</v>
      </c>
    </row>
    <row r="27" spans="1:16" ht="17.25" x14ac:dyDescent="0.25">
      <c r="A27" s="57">
        <v>25</v>
      </c>
      <c r="B27" s="3" t="s">
        <v>21</v>
      </c>
      <c r="O27" s="2">
        <f>SUM(C27:M27)</f>
        <v>0</v>
      </c>
    </row>
    <row r="28" spans="1:16" x14ac:dyDescent="0.25">
      <c r="A28" s="56">
        <v>26</v>
      </c>
    </row>
    <row r="29" spans="1:16" x14ac:dyDescent="0.25">
      <c r="A29" s="57">
        <v>27</v>
      </c>
      <c r="B29" t="s">
        <v>15</v>
      </c>
    </row>
    <row r="30" spans="1:16" x14ac:dyDescent="0.25">
      <c r="A30" s="57">
        <v>28</v>
      </c>
      <c r="B30" t="s">
        <v>16</v>
      </c>
    </row>
    <row r="31" spans="1:16" x14ac:dyDescent="0.25">
      <c r="A31" s="56">
        <v>29</v>
      </c>
      <c r="B31" t="s">
        <v>17</v>
      </c>
    </row>
    <row r="32" spans="1:16" x14ac:dyDescent="0.25">
      <c r="A32" s="57">
        <v>30</v>
      </c>
      <c r="B32" t="s">
        <v>22</v>
      </c>
    </row>
  </sheetData>
  <autoFilter ref="A2:P2"/>
  <sortState ref="B16:O22">
    <sortCondition descending="1" ref="O16:O22"/>
  </sortState>
  <mergeCells count="1">
    <mergeCell ref="B1:P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2018-08-31T07:32:56Z</dcterms:created>
  <dcterms:modified xsi:type="dcterms:W3CDTF">2018-09-07T09:36:59Z</dcterms:modified>
</cp:coreProperties>
</file>