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4210" windowHeight="9630"/>
  </bookViews>
  <sheets>
    <sheet name="Sheet1" sheetId="2" r:id="rId1"/>
  </sheets>
  <definedNames>
    <definedName name="_xlnm._FilterDatabase" localSheetId="0" hidden="1">Sheet1!$A$3:$T$3</definedName>
  </definedNames>
  <calcPr calcId="162913" iterateDelta="1E-4"/>
</workbook>
</file>

<file path=xl/calcChain.xml><?xml version="1.0" encoding="utf-8"?>
<calcChain xmlns="http://schemas.openxmlformats.org/spreadsheetml/2006/main">
  <c r="S4" i="2" l="1"/>
  <c r="E15" i="2" l="1"/>
  <c r="R19" i="2"/>
  <c r="P19" i="2"/>
  <c r="N19" i="2"/>
  <c r="L19" i="2"/>
  <c r="J19" i="2"/>
  <c r="H19" i="2"/>
  <c r="F19" i="2"/>
  <c r="Q13" i="2" l="1"/>
  <c r="O13" i="2"/>
  <c r="M13" i="2"/>
  <c r="K13" i="2"/>
  <c r="I13" i="2"/>
  <c r="G13" i="2"/>
  <c r="E13" i="2"/>
  <c r="S13" i="2" s="1"/>
  <c r="Q11" i="2"/>
  <c r="O11" i="2"/>
  <c r="M11" i="2"/>
  <c r="K11" i="2"/>
  <c r="I11" i="2"/>
  <c r="G11" i="2"/>
  <c r="E11" i="2"/>
  <c r="E14" i="2" l="1"/>
  <c r="I14" i="2"/>
  <c r="K14" i="2"/>
  <c r="O14" i="2"/>
  <c r="G14" i="2"/>
  <c r="M14" i="2"/>
  <c r="Q14" i="2"/>
  <c r="S11" i="2"/>
  <c r="K12" i="2" s="1"/>
  <c r="S14" i="2" l="1"/>
  <c r="M12" i="2"/>
  <c r="G12" i="2"/>
  <c r="O12" i="2"/>
  <c r="I12" i="2"/>
  <c r="Q12" i="2"/>
  <c r="E12" i="2"/>
  <c r="E5" i="2"/>
  <c r="S12" i="2" l="1"/>
  <c r="F21" i="2"/>
  <c r="R21" i="2"/>
  <c r="P21" i="2"/>
  <c r="N21" i="2"/>
  <c r="L21" i="2"/>
  <c r="J21" i="2"/>
  <c r="H21" i="2"/>
  <c r="O17" i="2"/>
  <c r="O15" i="2"/>
  <c r="O9" i="2"/>
  <c r="O7" i="2"/>
  <c r="O5" i="2"/>
  <c r="K17" i="2"/>
  <c r="K15" i="2"/>
  <c r="K9" i="2"/>
  <c r="K7" i="2"/>
  <c r="K5" i="2"/>
  <c r="Q17" i="2"/>
  <c r="Q15" i="2"/>
  <c r="Q9" i="2"/>
  <c r="Q7" i="2"/>
  <c r="Q5" i="2"/>
  <c r="M17" i="2"/>
  <c r="M15" i="2"/>
  <c r="M9" i="2"/>
  <c r="M7" i="2"/>
  <c r="M5" i="2"/>
  <c r="I17" i="2"/>
  <c r="I15" i="2"/>
  <c r="I9" i="2"/>
  <c r="I7" i="2"/>
  <c r="I5" i="2"/>
  <c r="E17" i="2"/>
  <c r="E9" i="2"/>
  <c r="E7" i="2"/>
  <c r="G17" i="2"/>
  <c r="G15" i="2"/>
  <c r="G9" i="2"/>
  <c r="G7" i="2"/>
  <c r="G5" i="2"/>
  <c r="S5" i="2" l="1"/>
  <c r="S17" i="2"/>
  <c r="E18" i="2" s="1"/>
  <c r="M19" i="2"/>
  <c r="M21" i="2" s="1"/>
  <c r="S15" i="2"/>
  <c r="E16" i="2" s="1"/>
  <c r="K19" i="2"/>
  <c r="K21" i="2" s="1"/>
  <c r="I19" i="2"/>
  <c r="I21" i="2" s="1"/>
  <c r="G19" i="2"/>
  <c r="G21" i="2" s="1"/>
  <c r="S9" i="2"/>
  <c r="E10" i="2" s="1"/>
  <c r="Q19" i="2"/>
  <c r="Q21" i="2" s="1"/>
  <c r="O19" i="2"/>
  <c r="O21" i="2" s="1"/>
  <c r="S7" i="2"/>
  <c r="E8" i="2" s="1"/>
  <c r="E19" i="2"/>
  <c r="E21" i="2" s="1"/>
  <c r="E6" i="2"/>
  <c r="S19" i="2" l="1"/>
  <c r="Q20" i="2" s="1"/>
  <c r="Q18" i="2"/>
  <c r="O18" i="2"/>
  <c r="I18" i="2"/>
  <c r="G18" i="2"/>
  <c r="K18" i="2"/>
  <c r="M18" i="2"/>
  <c r="O16" i="2"/>
  <c r="Q16" i="2"/>
  <c r="G16" i="2"/>
  <c r="M16" i="2"/>
  <c r="I16" i="2"/>
  <c r="K16" i="2"/>
  <c r="K10" i="2"/>
  <c r="M10" i="2"/>
  <c r="I10" i="2"/>
  <c r="Q10" i="2"/>
  <c r="G10" i="2"/>
  <c r="O10" i="2"/>
  <c r="I8" i="2"/>
  <c r="K8" i="2"/>
  <c r="G8" i="2"/>
  <c r="M8" i="2"/>
  <c r="O8" i="2"/>
  <c r="Q8" i="2"/>
  <c r="O6" i="2"/>
  <c r="Q6" i="2"/>
  <c r="G6" i="2"/>
  <c r="K6" i="2"/>
  <c r="I6" i="2"/>
  <c r="M6" i="2"/>
  <c r="S16" i="2" l="1"/>
  <c r="S18" i="2"/>
  <c r="S10" i="2"/>
  <c r="I20" i="2"/>
  <c r="T15" i="2"/>
  <c r="K20" i="2"/>
  <c r="T13" i="2"/>
  <c r="T9" i="2"/>
  <c r="M20" i="2"/>
  <c r="T7" i="2"/>
  <c r="S21" i="2"/>
  <c r="T11" i="2"/>
  <c r="T17" i="2"/>
  <c r="G20" i="2"/>
  <c r="O20" i="2"/>
  <c r="S8" i="2"/>
  <c r="E20" i="2"/>
  <c r="T5" i="2"/>
  <c r="S6" i="2"/>
  <c r="T19" i="2" l="1"/>
  <c r="S20" i="2"/>
  <c r="T21" i="2"/>
</calcChain>
</file>

<file path=xl/sharedStrings.xml><?xml version="1.0" encoding="utf-8"?>
<sst xmlns="http://schemas.openxmlformats.org/spreadsheetml/2006/main" count="76" uniqueCount="49">
  <si>
    <t>2013-2017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</si>
  <si>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</si>
  <si>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</si>
  <si>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Productive forest land:</t>
  </si>
  <si>
    <t>Broadleaved bogs and pine bogs:</t>
  </si>
  <si>
    <t>Latest update:</t>
  </si>
  <si>
    <t>20180831 08:00</t>
  </si>
  <si>
    <t>Unproductive forest: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</si>
  <si>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</si>
  <si>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</si>
  <si>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</si>
  <si>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</si>
  <si>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</si>
  <si>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</si>
  <si>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</si>
  <si>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r>
      <t>Østfold,
Akershus,
Oslo and
Hedmark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</si>
  <si>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Oppland,
Buskerud
and
Vestfold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</si>
  <si>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Telemark,
Aust-Agder
and
Vest-Agder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</si>
  <si>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</si>
  <si>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Sør-Trøndelag
and
Nord- Trøndelag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</si>
  <si>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Nordland
and
Troms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</si>
  <si>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Finnmark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</si>
  <si>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Total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</si>
  <si>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Average of five year period</t>
  </si>
  <si>
    <t>Reference year</t>
  </si>
  <si>
    <t>Østfold, Akershus,
Oslo and
Hedmark
(in %)</t>
  </si>
  <si>
    <t>Oppland,
Buskerud
and
Vestfold
(in %)</t>
  </si>
  <si>
    <t>Telemark,
Aust-Agder
and
Vest-Agder
(in %)</t>
  </si>
  <si>
    <t>Rogaland,
Hordaland,
Sogn og Fjordane and
Møre og Romsdal
(in %)</t>
  </si>
  <si>
    <t>Sør-Trøndelag
and
Nord- Trøndelag
(in %)</t>
  </si>
  <si>
    <t>Nordland
and
Troms
(in %)</t>
  </si>
  <si>
    <t>Finnmark
(in %)</t>
  </si>
  <si>
    <t>Total
(in %)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</si>
  <si>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</si>
  <si>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Productive Forest Land without 'National &amp; Nature Reserves Forest', but include forest above the coniferous forest line and also forest of Finnmark region.</t>
    </r>
  </si>
  <si>
    <t>Region in % of all Regions</t>
  </si>
  <si>
    <r>
      <t>Site quality class H40. 6
initial figures in %
from Table 06287,
area in km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 calculated according to Table 08198 values (ID 1)</t>
    </r>
  </si>
  <si>
    <t>Site quality class H40. 8</t>
  </si>
  <si>
    <t>Site quality class H40. 11</t>
  </si>
  <si>
    <t>Site quality class H40. 14</t>
  </si>
  <si>
    <t>Site quality class H40. 17</t>
  </si>
  <si>
    <t>Site quality class H40. 20</t>
  </si>
  <si>
    <t>Site quality class H40. 26-23</t>
  </si>
  <si>
    <t>Table 06287: Productive Forest Land area in km² (calculated) &amp; percent (original) by Forest Site Quality Classes and region - Reference year 2015 (Average 2013-2017)</t>
  </si>
  <si>
    <t>Overall Productive forest land
from StatBank table 08198</t>
  </si>
  <si>
    <t>Control Difference of Total sum from all 7 Site Quality Classes
against initial figures from Table 08198 (ID 1)</t>
  </si>
  <si>
    <t>Total sum from
all 7 Site Quality Classes</t>
  </si>
  <si>
    <t>For exact definition of 'Site Quality Class' refer to 'Classification of productive forest area by site quality (H40)' at https://www.ssb.no/en/klass/klassifikasjoner/71</t>
  </si>
  <si>
    <t>Site Quality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</si>
</sst>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102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Protection="1"/>
    <xf numFmtId="0" fontId="2" fillId="0" borderId="2" xfId="0" applyFont="1" applyFill="1" applyBorder="1" applyAlignment="1" applyProtection="1">
      <alignment wrapText="1"/>
    </xf>
    <xf numFmtId="0" fontId="2" fillId="0" borderId="7" xfId="0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/>
    </xf>
    <xf numFmtId="0" fontId="2" fillId="0" borderId="3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10" fontId="3" fillId="2" borderId="12" xfId="1" applyNumberFormat="1" applyFont="1" applyFill="1" applyBorder="1" applyAlignment="1" applyProtection="1">
      <alignment wrapText="1"/>
    </xf>
    <xf numFmtId="10" fontId="3" fillId="2" borderId="6" xfId="1" applyNumberFormat="1" applyFont="1" applyFill="1" applyBorder="1" applyAlignment="1" applyProtection="1">
      <alignment wrapText="1"/>
    </xf>
    <xf numFmtId="0" fontId="2" fillId="2" borderId="7" xfId="0" applyFont="1" applyFill="1" applyBorder="1" applyAlignment="1" applyProtection="1">
      <alignment wrapText="1"/>
    </xf>
    <xf numFmtId="0" fontId="2" fillId="2" borderId="9" xfId="0" applyFont="1" applyFill="1" applyBorder="1" applyAlignment="1" applyProtection="1">
      <alignment wrapText="1"/>
    </xf>
    <xf numFmtId="3" fontId="0" fillId="2" borderId="3" xfId="0" applyNumberFormat="1" applyFill="1" applyBorder="1" applyProtection="1"/>
    <xf numFmtId="3" fontId="0" fillId="2" borderId="5" xfId="0" applyNumberFormat="1" applyFill="1" applyBorder="1" applyProtection="1"/>
    <xf numFmtId="0" fontId="2" fillId="0" borderId="8" xfId="0" applyFont="1" applyFill="1" applyBorder="1" applyAlignment="1" applyProtection="1">
      <alignment wrapText="1"/>
    </xf>
    <xf numFmtId="0" fontId="2" fillId="2" borderId="8" xfId="0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alignment wrapText="1"/>
    </xf>
    <xf numFmtId="0" fontId="0" fillId="0" borderId="14" xfId="0" applyFill="1" applyBorder="1" applyAlignment="1" applyProtection="1">
      <alignment horizontal="center"/>
    </xf>
    <xf numFmtId="0" fontId="0" fillId="0" borderId="0" xfId="0" applyFill="1" applyAlignment="1" applyProtection="1"/>
    <xf numFmtId="164" fontId="3" fillId="2" borderId="4" xfId="1" applyNumberFormat="1" applyFont="1" applyFill="1" applyBorder="1" applyAlignment="1" applyProtection="1">
      <alignment wrapText="1"/>
    </xf>
    <xf numFmtId="164" fontId="3" fillId="2" borderId="1" xfId="1" applyNumberFormat="1" applyFont="1" applyFill="1" applyBorder="1" applyAlignment="1" applyProtection="1">
      <alignment wrapText="1"/>
    </xf>
    <xf numFmtId="165" fontId="0" fillId="2" borderId="4" xfId="0" applyNumberFormat="1" applyFill="1" applyBorder="1" applyProtection="1"/>
    <xf numFmtId="165" fontId="0" fillId="3" borderId="4" xfId="0" applyNumberFormat="1" applyFill="1" applyBorder="1" applyProtection="1"/>
    <xf numFmtId="164" fontId="3" fillId="3" borderId="4" xfId="1" applyNumberFormat="1" applyFont="1" applyFill="1" applyBorder="1" applyAlignment="1" applyProtection="1">
      <alignment wrapText="1"/>
    </xf>
    <xf numFmtId="164" fontId="3" fillId="3" borderId="1" xfId="1" applyNumberFormat="1" applyFont="1" applyFill="1" applyBorder="1" applyAlignment="1" applyProtection="1">
      <alignment wrapText="1"/>
    </xf>
    <xf numFmtId="0" fontId="0" fillId="4" borderId="11" xfId="0" applyFont="1" applyFill="1" applyBorder="1" applyAlignment="1" applyProtection="1">
      <alignment wrapText="1"/>
    </xf>
    <xf numFmtId="0" fontId="0" fillId="0" borderId="20" xfId="0" applyFont="1" applyFill="1" applyBorder="1" applyAlignment="1" applyProtection="1">
      <alignment wrapText="1"/>
    </xf>
    <xf numFmtId="0" fontId="2" fillId="0" borderId="21" xfId="0" applyFont="1" applyFill="1" applyBorder="1" applyProtection="1"/>
    <xf numFmtId="0" fontId="2" fillId="0" borderId="22" xfId="0" applyFont="1" applyFill="1" applyBorder="1" applyAlignment="1" applyProtection="1">
      <alignment horizontal="center"/>
    </xf>
    <xf numFmtId="3" fontId="0" fillId="0" borderId="23" xfId="0" applyNumberFormat="1" applyFill="1" applyBorder="1" applyProtection="1"/>
    <xf numFmtId="164" fontId="3" fillId="0" borderId="24" xfId="1" applyNumberFormat="1" applyFont="1" applyFill="1" applyBorder="1" applyAlignment="1" applyProtection="1">
      <alignment wrapText="1"/>
    </xf>
    <xf numFmtId="3" fontId="0" fillId="2" borderId="24" xfId="0" applyNumberFormat="1" applyFill="1" applyBorder="1" applyProtection="1"/>
    <xf numFmtId="164" fontId="3" fillId="2" borderId="24" xfId="1" applyNumberFormat="1" applyFont="1" applyFill="1" applyBorder="1" applyAlignment="1" applyProtection="1">
      <alignment wrapText="1"/>
    </xf>
    <xf numFmtId="3" fontId="0" fillId="0" borderId="24" xfId="0" applyNumberFormat="1" applyFill="1" applyBorder="1" applyProtection="1"/>
    <xf numFmtId="164" fontId="3" fillId="0" borderId="25" xfId="1" applyNumberFormat="1" applyFont="1" applyFill="1" applyBorder="1" applyAlignment="1" applyProtection="1">
      <alignment wrapText="1"/>
    </xf>
    <xf numFmtId="3" fontId="0" fillId="2" borderId="21" xfId="0" applyNumberFormat="1" applyFill="1" applyBorder="1" applyProtection="1"/>
    <xf numFmtId="10" fontId="3" fillId="2" borderId="22" xfId="1" applyNumberFormat="1" applyFont="1" applyFill="1" applyBorder="1" applyAlignment="1" applyProtection="1">
      <alignment wrapText="1"/>
    </xf>
    <xf numFmtId="0" fontId="2" fillId="0" borderId="27" xfId="0" applyFont="1" applyFill="1" applyBorder="1" applyProtection="1"/>
    <xf numFmtId="0" fontId="2" fillId="0" borderId="28" xfId="0" applyFont="1" applyFill="1" applyBorder="1" applyAlignment="1" applyProtection="1">
      <alignment horizontal="center"/>
    </xf>
    <xf numFmtId="164" fontId="3" fillId="3" borderId="29" xfId="1" applyNumberFormat="1" applyFont="1" applyFill="1" applyBorder="1" applyAlignment="1" applyProtection="1">
      <alignment wrapText="1"/>
    </xf>
    <xf numFmtId="10" fontId="3" fillId="2" borderId="28" xfId="1" applyNumberFormat="1" applyFont="1" applyFill="1" applyBorder="1" applyAlignment="1" applyProtection="1">
      <alignment wrapText="1"/>
    </xf>
    <xf numFmtId="165" fontId="0" fillId="3" borderId="1" xfId="0" applyNumberFormat="1" applyFill="1" applyBorder="1" applyProtection="1"/>
    <xf numFmtId="165" fontId="0" fillId="2" borderId="1" xfId="0" applyNumberFormat="1" applyFill="1" applyBorder="1" applyProtection="1"/>
    <xf numFmtId="0" fontId="0" fillId="4" borderId="31" xfId="0" applyFont="1" applyFill="1" applyBorder="1" applyAlignment="1" applyProtection="1">
      <alignment wrapText="1"/>
    </xf>
    <xf numFmtId="0" fontId="0" fillId="4" borderId="32" xfId="0" applyFont="1" applyFill="1" applyBorder="1" applyAlignment="1" applyProtection="1">
      <alignment wrapText="1"/>
    </xf>
    <xf numFmtId="165" fontId="0" fillId="3" borderId="13" xfId="0" applyNumberFormat="1" applyFill="1" applyBorder="1" applyProtection="1"/>
    <xf numFmtId="165" fontId="0" fillId="3" borderId="3" xfId="0" applyNumberFormat="1" applyFill="1" applyBorder="1" applyProtection="1"/>
    <xf numFmtId="164" fontId="3" fillId="3" borderId="12" xfId="1" applyNumberFormat="1" applyFont="1" applyFill="1" applyBorder="1" applyAlignment="1" applyProtection="1">
      <alignment wrapText="1"/>
    </xf>
    <xf numFmtId="165" fontId="0" fillId="3" borderId="5" xfId="0" applyNumberFormat="1" applyFill="1" applyBorder="1" applyProtection="1"/>
    <xf numFmtId="164" fontId="3" fillId="3" borderId="6" xfId="1" applyNumberFormat="1" applyFont="1" applyFill="1" applyBorder="1" applyAlignment="1" applyProtection="1">
      <alignment wrapText="1"/>
    </xf>
    <xf numFmtId="0" fontId="0" fillId="0" borderId="2" xfId="0" applyFont="1" applyFill="1" applyBorder="1" applyAlignment="1" applyProtection="1">
      <alignment wrapText="1"/>
    </xf>
    <xf numFmtId="0" fontId="2" fillId="0" borderId="7" xfId="0" applyFont="1" applyFill="1" applyBorder="1" applyProtection="1"/>
    <xf numFmtId="0" fontId="2" fillId="0" borderId="9" xfId="0" applyFont="1" applyFill="1" applyBorder="1" applyAlignment="1" applyProtection="1">
      <alignment horizontal="center"/>
    </xf>
    <xf numFmtId="165" fontId="0" fillId="2" borderId="8" xfId="0" applyNumberFormat="1" applyFill="1" applyBorder="1" applyProtection="1"/>
    <xf numFmtId="164" fontId="3" fillId="2" borderId="8" xfId="1" applyNumberFormat="1" applyFont="1" applyFill="1" applyBorder="1" applyAlignment="1" applyProtection="1">
      <alignment wrapText="1"/>
    </xf>
    <xf numFmtId="165" fontId="0" fillId="3" borderId="19" xfId="0" applyNumberFormat="1" applyFill="1" applyBorder="1" applyProtection="1"/>
    <xf numFmtId="164" fontId="3" fillId="3" borderId="8" xfId="1" applyNumberFormat="1" applyFont="1" applyFill="1" applyBorder="1" applyAlignment="1" applyProtection="1">
      <alignment wrapText="1"/>
    </xf>
    <xf numFmtId="3" fontId="0" fillId="2" borderId="7" xfId="0" applyNumberFormat="1" applyFill="1" applyBorder="1" applyProtection="1"/>
    <xf numFmtId="10" fontId="3" fillId="2" borderId="9" xfId="1" applyNumberFormat="1" applyFont="1" applyFill="1" applyBorder="1" applyAlignment="1" applyProtection="1">
      <alignment wrapText="1"/>
    </xf>
    <xf numFmtId="0" fontId="0" fillId="0" borderId="33" xfId="0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164" fontId="3" fillId="3" borderId="35" xfId="1" applyNumberFormat="1" applyFont="1" applyFill="1" applyBorder="1" applyAlignment="1" applyProtection="1">
      <alignment wrapText="1"/>
    </xf>
    <xf numFmtId="164" fontId="3" fillId="3" borderId="22" xfId="1" applyNumberFormat="1" applyFont="1" applyFill="1" applyBorder="1" applyAlignment="1" applyProtection="1">
      <alignment wrapText="1"/>
    </xf>
    <xf numFmtId="0" fontId="2" fillId="0" borderId="38" xfId="0" applyFont="1" applyFill="1" applyBorder="1" applyProtection="1"/>
    <xf numFmtId="0" fontId="2" fillId="0" borderId="39" xfId="0" applyFont="1" applyFill="1" applyBorder="1" applyAlignment="1" applyProtection="1">
      <alignment horizontal="center"/>
    </xf>
    <xf numFmtId="10" fontId="3" fillId="2" borderId="39" xfId="1" applyNumberFormat="1" applyFont="1" applyFill="1" applyBorder="1" applyAlignment="1" applyProtection="1">
      <alignment wrapText="1"/>
    </xf>
    <xf numFmtId="0" fontId="7" fillId="4" borderId="37" xfId="0" applyFont="1" applyFill="1" applyBorder="1" applyAlignment="1" applyProtection="1">
      <alignment wrapText="1"/>
    </xf>
    <xf numFmtId="0" fontId="7" fillId="4" borderId="32" xfId="0" applyFont="1" applyFill="1" applyBorder="1" applyAlignment="1" applyProtection="1">
      <alignment wrapText="1"/>
    </xf>
    <xf numFmtId="0" fontId="7" fillId="4" borderId="36" xfId="0" applyFont="1" applyFill="1" applyBorder="1" applyAlignment="1" applyProtection="1">
      <alignment wrapText="1"/>
    </xf>
    <xf numFmtId="0" fontId="7" fillId="4" borderId="34" xfId="0" applyFont="1" applyFill="1" applyBorder="1" applyAlignment="1" applyProtection="1">
      <alignment wrapText="1"/>
    </xf>
    <xf numFmtId="0" fontId="7" fillId="4" borderId="26" xfId="0" applyFont="1" applyFill="1" applyBorder="1" applyAlignment="1" applyProtection="1">
      <alignment wrapText="1"/>
    </xf>
    <xf numFmtId="10" fontId="7" fillId="0" borderId="10" xfId="1" applyNumberFormat="1" applyFont="1" applyFill="1" applyBorder="1" applyAlignment="1" applyProtection="1">
      <alignment wrapText="1"/>
    </xf>
    <xf numFmtId="10" fontId="8" fillId="0" borderId="1" xfId="1" applyNumberFormat="1" applyFont="1" applyFill="1" applyBorder="1" applyAlignment="1" applyProtection="1">
      <alignment wrapText="1"/>
    </xf>
    <xf numFmtId="10" fontId="7" fillId="2" borderId="1" xfId="1" applyNumberFormat="1" applyFont="1" applyFill="1" applyBorder="1" applyAlignment="1" applyProtection="1">
      <alignment wrapText="1"/>
    </xf>
    <xf numFmtId="10" fontId="8" fillId="2" borderId="1" xfId="1" applyNumberFormat="1" applyFont="1" applyFill="1" applyBorder="1" applyAlignment="1" applyProtection="1">
      <alignment wrapText="1"/>
    </xf>
    <xf numFmtId="10" fontId="7" fillId="0" borderId="1" xfId="1" applyNumberFormat="1" applyFont="1" applyFill="1" applyBorder="1" applyAlignment="1" applyProtection="1">
      <alignment wrapText="1"/>
    </xf>
    <xf numFmtId="10" fontId="7" fillId="0" borderId="14" xfId="1" applyNumberFormat="1" applyFont="1" applyFill="1" applyBorder="1" applyAlignment="1" applyProtection="1">
      <alignment wrapText="1"/>
    </xf>
    <xf numFmtId="10" fontId="9" fillId="2" borderId="5" xfId="1" applyNumberFormat="1" applyFont="1" applyFill="1" applyBorder="1" applyAlignment="1" applyProtection="1">
      <alignment wrapText="1"/>
    </xf>
    <xf numFmtId="10" fontId="7" fillId="0" borderId="40" xfId="1" applyNumberFormat="1" applyFont="1" applyFill="1" applyBorder="1" applyAlignment="1" applyProtection="1">
      <alignment wrapText="1"/>
    </xf>
    <xf numFmtId="10" fontId="8" fillId="0" borderId="18" xfId="1" applyNumberFormat="1" applyFont="1" applyFill="1" applyBorder="1" applyAlignment="1" applyProtection="1">
      <alignment wrapText="1"/>
    </xf>
    <xf numFmtId="10" fontId="7" fillId="2" borderId="18" xfId="1" applyNumberFormat="1" applyFont="1" applyFill="1" applyBorder="1" applyAlignment="1" applyProtection="1">
      <alignment wrapText="1"/>
    </xf>
    <xf numFmtId="10" fontId="8" fillId="2" borderId="18" xfId="1" applyNumberFormat="1" applyFont="1" applyFill="1" applyBorder="1" applyAlignment="1" applyProtection="1">
      <alignment wrapText="1"/>
    </xf>
    <xf numFmtId="10" fontId="7" fillId="0" borderId="18" xfId="1" applyNumberFormat="1" applyFont="1" applyFill="1" applyBorder="1" applyAlignment="1" applyProtection="1">
      <alignment wrapText="1"/>
    </xf>
    <xf numFmtId="10" fontId="9" fillId="2" borderId="38" xfId="1" applyNumberFormat="1" applyFont="1" applyFill="1" applyBorder="1" applyAlignment="1" applyProtection="1">
      <alignment wrapText="1"/>
    </xf>
    <xf numFmtId="10" fontId="7" fillId="0" borderId="30" xfId="1" applyNumberFormat="1" applyFont="1" applyFill="1" applyBorder="1" applyAlignment="1" applyProtection="1">
      <alignment wrapText="1"/>
    </xf>
    <xf numFmtId="10" fontId="8" fillId="0" borderId="29" xfId="1" applyNumberFormat="1" applyFont="1" applyFill="1" applyBorder="1" applyAlignment="1" applyProtection="1">
      <alignment wrapText="1"/>
    </xf>
    <xf numFmtId="10" fontId="7" fillId="2" borderId="29" xfId="1" applyNumberFormat="1" applyFont="1" applyFill="1" applyBorder="1" applyAlignment="1" applyProtection="1">
      <alignment wrapText="1"/>
    </xf>
    <xf numFmtId="10" fontId="8" fillId="2" borderId="29" xfId="1" applyNumberFormat="1" applyFont="1" applyFill="1" applyBorder="1" applyAlignment="1" applyProtection="1">
      <alignment wrapText="1"/>
    </xf>
    <xf numFmtId="10" fontId="7" fillId="0" borderId="29" xfId="1" applyNumberFormat="1" applyFont="1" applyFill="1" applyBorder="1" applyAlignment="1" applyProtection="1">
      <alignment wrapText="1"/>
    </xf>
    <xf numFmtId="10" fontId="9" fillId="2" borderId="27" xfId="1" applyNumberFormat="1" applyFont="1" applyFill="1" applyBorder="1" applyAlignment="1" applyProtection="1">
      <alignment wrapText="1"/>
    </xf>
    <xf numFmtId="164" fontId="3" fillId="0" borderId="8" xfId="1" applyNumberFormat="1" applyFont="1" applyFill="1" applyBorder="1" applyAlignment="1" applyProtection="1">
      <alignment wrapText="1"/>
    </xf>
    <xf numFmtId="165" fontId="0" fillId="0" borderId="8" xfId="0" applyNumberFormat="1" applyFill="1" applyBorder="1" applyProtection="1"/>
    <xf numFmtId="0" fontId="0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0" fillId="0" borderId="15" xfId="0" applyFont="1" applyFill="1" applyBorder="1" applyAlignment="1" applyProtection="1">
      <alignment horizontal="center" wrapText="1"/>
    </xf>
    <xf numFmtId="0" fontId="0" fillId="0" borderId="16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4" sqref="B4"/>
    </sheetView>
  </sheetViews>
  <sheetFormatPr defaultRowHeight="15" x14ac:dyDescent="0.25"/>
  <cols>
    <col min="1" max="1" width="7.5703125" customWidth="1"/>
    <col min="2" max="2" width="30.140625" customWidth="1"/>
    <col min="3" max="3" width="11.7109375" customWidth="1"/>
    <col min="4" max="4" width="11.7109375" style="2" customWidth="1"/>
    <col min="5" max="10" width="11.7109375" customWidth="1"/>
    <col min="11" max="12" width="19.7109375" customWidth="1"/>
    <col min="13" max="14" width="15.7109375" customWidth="1"/>
    <col min="15" max="20" width="11.7109375" customWidth="1"/>
  </cols>
  <sheetData>
    <row r="1" spans="1:20" ht="19.5" thickBot="1" x14ac:dyDescent="0.35">
      <c r="A1" s="2"/>
      <c r="B1" s="96" t="s">
        <v>43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8"/>
    </row>
    <row r="2" spans="1:20" ht="62.25" customHeight="1" thickBot="1" x14ac:dyDescent="0.3">
      <c r="A2" s="2"/>
      <c r="B2" s="99" t="s">
        <v>34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1"/>
    </row>
    <row r="3" spans="1:20" ht="93" thickBot="1" x14ac:dyDescent="0.3">
      <c r="A3" s="62" t="s">
        <v>33</v>
      </c>
      <c r="B3" s="4" t="s">
        <v>48</v>
      </c>
      <c r="C3" s="5" t="s">
        <v>23</v>
      </c>
      <c r="D3" s="6" t="s">
        <v>24</v>
      </c>
      <c r="E3" s="5" t="s">
        <v>15</v>
      </c>
      <c r="F3" s="16" t="s">
        <v>25</v>
      </c>
      <c r="G3" s="17" t="s">
        <v>16</v>
      </c>
      <c r="H3" s="17" t="s">
        <v>26</v>
      </c>
      <c r="I3" s="16" t="s">
        <v>17</v>
      </c>
      <c r="J3" s="16" t="s">
        <v>27</v>
      </c>
      <c r="K3" s="17" t="s">
        <v>18</v>
      </c>
      <c r="L3" s="17" t="s">
        <v>28</v>
      </c>
      <c r="M3" s="16" t="s">
        <v>19</v>
      </c>
      <c r="N3" s="16" t="s">
        <v>29</v>
      </c>
      <c r="O3" s="17" t="s">
        <v>20</v>
      </c>
      <c r="P3" s="17" t="s">
        <v>30</v>
      </c>
      <c r="Q3" s="16" t="s">
        <v>21</v>
      </c>
      <c r="R3" s="18" t="s">
        <v>31</v>
      </c>
      <c r="S3" s="12" t="s">
        <v>22</v>
      </c>
      <c r="T3" s="13" t="s">
        <v>32</v>
      </c>
    </row>
    <row r="4" spans="1:20" ht="30.75" thickBot="1" x14ac:dyDescent="0.3">
      <c r="A4" s="61">
        <v>1</v>
      </c>
      <c r="B4" s="28" t="s">
        <v>44</v>
      </c>
      <c r="C4" s="29" t="s">
        <v>0</v>
      </c>
      <c r="D4" s="30">
        <v>2015</v>
      </c>
      <c r="E4" s="31">
        <v>19616</v>
      </c>
      <c r="F4" s="32">
        <v>100</v>
      </c>
      <c r="G4" s="33">
        <v>15214</v>
      </c>
      <c r="H4" s="34">
        <v>100</v>
      </c>
      <c r="I4" s="35">
        <v>11916</v>
      </c>
      <c r="J4" s="32">
        <v>100</v>
      </c>
      <c r="K4" s="33">
        <v>10583</v>
      </c>
      <c r="L4" s="34">
        <v>100</v>
      </c>
      <c r="M4" s="35">
        <v>10880</v>
      </c>
      <c r="N4" s="32">
        <v>100</v>
      </c>
      <c r="O4" s="33">
        <v>11325</v>
      </c>
      <c r="P4" s="34">
        <v>100</v>
      </c>
      <c r="Q4" s="35">
        <v>3551</v>
      </c>
      <c r="R4" s="36">
        <v>100</v>
      </c>
      <c r="S4" s="37">
        <f>SUM(E4,G4,I4,K4,M4,O4,Q4)</f>
        <v>83085</v>
      </c>
      <c r="T4" s="38">
        <v>1</v>
      </c>
    </row>
    <row r="5" spans="1:20" ht="77.25" x14ac:dyDescent="0.25">
      <c r="A5" s="19">
        <v>2</v>
      </c>
      <c r="B5" s="45" t="s">
        <v>36</v>
      </c>
      <c r="C5" s="8" t="s">
        <v>0</v>
      </c>
      <c r="D5" s="9">
        <v>2015</v>
      </c>
      <c r="E5" s="48">
        <f>E$4*F5/100</f>
        <v>1765.44</v>
      </c>
      <c r="F5" s="25">
        <v>9</v>
      </c>
      <c r="G5" s="23">
        <f>G$4*H5/100</f>
        <v>1825.68</v>
      </c>
      <c r="H5" s="21">
        <v>12</v>
      </c>
      <c r="I5" s="24">
        <f>I$4*J5/100</f>
        <v>1072.44</v>
      </c>
      <c r="J5" s="25">
        <v>9</v>
      </c>
      <c r="K5" s="23">
        <f>K$4*L5/100</f>
        <v>1164.1300000000001</v>
      </c>
      <c r="L5" s="21">
        <v>11</v>
      </c>
      <c r="M5" s="24">
        <f>M$4*N5/100</f>
        <v>1632</v>
      </c>
      <c r="N5" s="25">
        <v>15</v>
      </c>
      <c r="O5" s="23">
        <f>O$4*P5/100</f>
        <v>2718</v>
      </c>
      <c r="P5" s="21">
        <v>24</v>
      </c>
      <c r="Q5" s="24">
        <f>Q$4*R5/100</f>
        <v>1242.8499999999999</v>
      </c>
      <c r="R5" s="49">
        <v>35</v>
      </c>
      <c r="S5" s="14">
        <f>SUM(E5,G5,I5,K5,M5,O5,Q5)</f>
        <v>11420.539999999999</v>
      </c>
      <c r="T5" s="10">
        <f>S5/S$19</f>
        <v>0.13745609917554311</v>
      </c>
    </row>
    <row r="6" spans="1:20" x14ac:dyDescent="0.25">
      <c r="A6" s="19">
        <v>3</v>
      </c>
      <c r="B6" s="68" t="s">
        <v>35</v>
      </c>
      <c r="C6" s="65" t="s">
        <v>0</v>
      </c>
      <c r="D6" s="66">
        <v>2015</v>
      </c>
      <c r="E6" s="73">
        <f>E5/$S5</f>
        <v>0.15458463435179073</v>
      </c>
      <c r="F6" s="74"/>
      <c r="G6" s="75">
        <f>G5/$S5</f>
        <v>0.15985934115199457</v>
      </c>
      <c r="H6" s="76"/>
      <c r="I6" s="77">
        <f>I5/$S5</f>
        <v>9.3904491381318234E-2</v>
      </c>
      <c r="J6" s="77"/>
      <c r="K6" s="75">
        <f>K5/$S5</f>
        <v>0.10193300842166834</v>
      </c>
      <c r="L6" s="75"/>
      <c r="M6" s="77">
        <f>M5/$S5</f>
        <v>0.14290042327245472</v>
      </c>
      <c r="N6" s="77"/>
      <c r="O6" s="75">
        <f>O5/$S5</f>
        <v>0.23799224905302202</v>
      </c>
      <c r="P6" s="75"/>
      <c r="Q6" s="77">
        <f>Q5/$S5</f>
        <v>0.10882585236775144</v>
      </c>
      <c r="R6" s="78"/>
      <c r="S6" s="79">
        <f t="shared" ref="S6:S20" si="0">SUM(E6,G6,I6,K6,M6,O6,Q6)</f>
        <v>1</v>
      </c>
      <c r="T6" s="67"/>
    </row>
    <row r="7" spans="1:20" x14ac:dyDescent="0.25">
      <c r="A7" s="19">
        <v>4</v>
      </c>
      <c r="B7" s="46" t="s">
        <v>37</v>
      </c>
      <c r="C7" s="3" t="s">
        <v>0</v>
      </c>
      <c r="D7" s="7">
        <v>2015</v>
      </c>
      <c r="E7" s="50">
        <f>E$4*F7/100</f>
        <v>4511.68</v>
      </c>
      <c r="F7" s="26">
        <v>23</v>
      </c>
      <c r="G7" s="44">
        <f>G$4*H7/100</f>
        <v>4259.92</v>
      </c>
      <c r="H7" s="22">
        <v>28</v>
      </c>
      <c r="I7" s="43">
        <f>I$4*J7/100</f>
        <v>3693.96</v>
      </c>
      <c r="J7" s="26">
        <v>31</v>
      </c>
      <c r="K7" s="44">
        <f>K$4*L7/100</f>
        <v>2857.41</v>
      </c>
      <c r="L7" s="22">
        <v>27</v>
      </c>
      <c r="M7" s="43">
        <f>M$4*N7/100</f>
        <v>3155.2</v>
      </c>
      <c r="N7" s="26">
        <v>29</v>
      </c>
      <c r="O7" s="44">
        <f>O$4*P7/100</f>
        <v>4756.5</v>
      </c>
      <c r="P7" s="22">
        <v>42</v>
      </c>
      <c r="Q7" s="43">
        <f>Q$4*R7/100</f>
        <v>2130.6</v>
      </c>
      <c r="R7" s="51">
        <v>60</v>
      </c>
      <c r="S7" s="15">
        <f t="shared" si="0"/>
        <v>25365.27</v>
      </c>
      <c r="T7" s="11">
        <f>S7/S$19</f>
        <v>0.30529301317927426</v>
      </c>
    </row>
    <row r="8" spans="1:20" x14ac:dyDescent="0.25">
      <c r="A8" s="19">
        <v>5</v>
      </c>
      <c r="B8" s="69" t="s">
        <v>35</v>
      </c>
      <c r="C8" s="3" t="s">
        <v>0</v>
      </c>
      <c r="D8" s="7">
        <v>2015</v>
      </c>
      <c r="E8" s="73">
        <f>E7/$S7</f>
        <v>0.17786840037578944</v>
      </c>
      <c r="F8" s="74"/>
      <c r="G8" s="75">
        <f>G7/$S7</f>
        <v>0.16794301815040802</v>
      </c>
      <c r="H8" s="76"/>
      <c r="I8" s="77">
        <f>I7/$S7</f>
        <v>0.14563062013532677</v>
      </c>
      <c r="J8" s="77"/>
      <c r="K8" s="75">
        <f>K7/$S7</f>
        <v>0.1126504862751313</v>
      </c>
      <c r="L8" s="75"/>
      <c r="M8" s="77">
        <f>M7/$S7</f>
        <v>0.12439055448650851</v>
      </c>
      <c r="N8" s="77"/>
      <c r="O8" s="75">
        <f>O7/$S7</f>
        <v>0.18752018015183752</v>
      </c>
      <c r="P8" s="75"/>
      <c r="Q8" s="77">
        <f>Q7/$S7</f>
        <v>8.3996740424998426E-2</v>
      </c>
      <c r="R8" s="51"/>
      <c r="S8" s="79">
        <f t="shared" si="0"/>
        <v>1</v>
      </c>
      <c r="T8" s="11"/>
    </row>
    <row r="9" spans="1:20" x14ac:dyDescent="0.25">
      <c r="A9" s="19">
        <v>6</v>
      </c>
      <c r="B9" s="46" t="s">
        <v>38</v>
      </c>
      <c r="C9" s="3" t="s">
        <v>0</v>
      </c>
      <c r="D9" s="7">
        <v>2015</v>
      </c>
      <c r="E9" s="50">
        <f>E$4*F9/100</f>
        <v>4511.68</v>
      </c>
      <c r="F9" s="26">
        <v>23</v>
      </c>
      <c r="G9" s="44">
        <f>G$4*H9/100</f>
        <v>3347.08</v>
      </c>
      <c r="H9" s="22">
        <v>22</v>
      </c>
      <c r="I9" s="43">
        <f>I$4*J9/100</f>
        <v>2740.68</v>
      </c>
      <c r="J9" s="26">
        <v>23</v>
      </c>
      <c r="K9" s="44">
        <f>K$4*L9/100</f>
        <v>2963.24</v>
      </c>
      <c r="L9" s="22">
        <v>28</v>
      </c>
      <c r="M9" s="43">
        <f>M$4*N9/100</f>
        <v>2611.1999999999998</v>
      </c>
      <c r="N9" s="26">
        <v>24</v>
      </c>
      <c r="O9" s="44">
        <f>O$4*P9/100</f>
        <v>2604.75</v>
      </c>
      <c r="P9" s="22">
        <v>23</v>
      </c>
      <c r="Q9" s="43">
        <f>Q$4*R9/100</f>
        <v>177.55</v>
      </c>
      <c r="R9" s="51">
        <v>5</v>
      </c>
      <c r="S9" s="15">
        <f t="shared" si="0"/>
        <v>18956.18</v>
      </c>
      <c r="T9" s="11">
        <f>S9/S$19</f>
        <v>0.22815405909610639</v>
      </c>
    </row>
    <row r="10" spans="1:20" x14ac:dyDescent="0.25">
      <c r="A10" s="19">
        <v>7</v>
      </c>
      <c r="B10" s="69" t="s">
        <v>35</v>
      </c>
      <c r="C10" s="3" t="s">
        <v>0</v>
      </c>
      <c r="D10" s="7">
        <v>2015</v>
      </c>
      <c r="E10" s="73">
        <f>E9/$S9</f>
        <v>0.23800575854417927</v>
      </c>
      <c r="F10" s="74"/>
      <c r="G10" s="75">
        <f>G9/$S9</f>
        <v>0.17656932989663529</v>
      </c>
      <c r="H10" s="76"/>
      <c r="I10" s="77">
        <f>I9/$S9</f>
        <v>0.14457976237828507</v>
      </c>
      <c r="J10" s="77"/>
      <c r="K10" s="75">
        <f>K9/$S9</f>
        <v>0.15632052449385897</v>
      </c>
      <c r="L10" s="75"/>
      <c r="M10" s="77">
        <f>M9/$S9</f>
        <v>0.13774927226899089</v>
      </c>
      <c r="N10" s="77"/>
      <c r="O10" s="75">
        <f>O9/$S9</f>
        <v>0.13740901384139631</v>
      </c>
      <c r="P10" s="75"/>
      <c r="Q10" s="77">
        <f>Q9/$S9</f>
        <v>9.3663385766541568E-3</v>
      </c>
      <c r="R10" s="51"/>
      <c r="S10" s="79">
        <f t="shared" si="0"/>
        <v>0.99999999999999989</v>
      </c>
      <c r="T10" s="11"/>
    </row>
    <row r="11" spans="1:20" x14ac:dyDescent="0.25">
      <c r="A11" s="19">
        <v>4</v>
      </c>
      <c r="B11" s="46" t="s">
        <v>39</v>
      </c>
      <c r="C11" s="3" t="s">
        <v>0</v>
      </c>
      <c r="D11" s="7">
        <v>2015</v>
      </c>
      <c r="E11" s="50">
        <f>E$4*F11/100</f>
        <v>3923.2</v>
      </c>
      <c r="F11" s="26">
        <v>20</v>
      </c>
      <c r="G11" s="44">
        <f>G$4*H11/100</f>
        <v>2738.52</v>
      </c>
      <c r="H11" s="22">
        <v>18</v>
      </c>
      <c r="I11" s="43">
        <f>I$4*J11/100</f>
        <v>2383.1999999999998</v>
      </c>
      <c r="J11" s="26">
        <v>20</v>
      </c>
      <c r="K11" s="44">
        <f>K$4*L11/100</f>
        <v>1481.62</v>
      </c>
      <c r="L11" s="22">
        <v>14</v>
      </c>
      <c r="M11" s="43">
        <f>M$4*N11/100</f>
        <v>2176</v>
      </c>
      <c r="N11" s="26">
        <v>20</v>
      </c>
      <c r="O11" s="44">
        <f>O$4*P11/100</f>
        <v>906</v>
      </c>
      <c r="P11" s="22">
        <v>8</v>
      </c>
      <c r="Q11" s="43">
        <f>Q$4*R11/100</f>
        <v>0</v>
      </c>
      <c r="R11" s="51">
        <v>0</v>
      </c>
      <c r="S11" s="15">
        <f t="shared" ref="S11:S14" si="1">SUM(E11,G11,I11,K11,M11,O11,Q11)</f>
        <v>13608.539999999997</v>
      </c>
      <c r="T11" s="11">
        <f>S11/S$19</f>
        <v>0.16379057591623034</v>
      </c>
    </row>
    <row r="12" spans="1:20" x14ac:dyDescent="0.25">
      <c r="A12" s="19">
        <v>5</v>
      </c>
      <c r="B12" s="69" t="s">
        <v>35</v>
      </c>
      <c r="C12" s="3" t="s">
        <v>0</v>
      </c>
      <c r="D12" s="7">
        <v>2015</v>
      </c>
      <c r="E12" s="73">
        <f>E11/$S11</f>
        <v>0.28828955935023159</v>
      </c>
      <c r="F12" s="74"/>
      <c r="G12" s="75">
        <f>G11/$S11</f>
        <v>0.201235400711612</v>
      </c>
      <c r="H12" s="76"/>
      <c r="I12" s="77">
        <f>I11/$S11</f>
        <v>0.17512532571458808</v>
      </c>
      <c r="J12" s="77"/>
      <c r="K12" s="75">
        <f>K11/$S11</f>
        <v>0.1088742804150923</v>
      </c>
      <c r="L12" s="75"/>
      <c r="M12" s="77">
        <f>M11/$S11</f>
        <v>0.15989959246179242</v>
      </c>
      <c r="N12" s="77"/>
      <c r="O12" s="75">
        <f>O11/$S11</f>
        <v>6.657584134668379E-2</v>
      </c>
      <c r="P12" s="75"/>
      <c r="Q12" s="77">
        <f>Q11/$S11</f>
        <v>0</v>
      </c>
      <c r="R12" s="51"/>
      <c r="S12" s="79">
        <f t="shared" si="1"/>
        <v>1.0000000000000002</v>
      </c>
      <c r="T12" s="11"/>
    </row>
    <row r="13" spans="1:20" x14ac:dyDescent="0.25">
      <c r="A13" s="19">
        <v>6</v>
      </c>
      <c r="B13" s="46" t="s">
        <v>40</v>
      </c>
      <c r="C13" s="3" t="s">
        <v>0</v>
      </c>
      <c r="D13" s="7">
        <v>2015</v>
      </c>
      <c r="E13" s="50">
        <f>E$4*F13/100</f>
        <v>2942.4</v>
      </c>
      <c r="F13" s="26">
        <v>15</v>
      </c>
      <c r="G13" s="44">
        <f>G$4*H13/100</f>
        <v>1825.68</v>
      </c>
      <c r="H13" s="22">
        <v>12</v>
      </c>
      <c r="I13" s="43">
        <f>I$4*J13/100</f>
        <v>1310.76</v>
      </c>
      <c r="J13" s="26">
        <v>11</v>
      </c>
      <c r="K13" s="44">
        <f>K$4*L13/100</f>
        <v>952.47</v>
      </c>
      <c r="L13" s="22">
        <v>9</v>
      </c>
      <c r="M13" s="43">
        <f>M$4*N13/100</f>
        <v>1088</v>
      </c>
      <c r="N13" s="26">
        <v>10</v>
      </c>
      <c r="O13" s="44">
        <f>O$4*P13/100</f>
        <v>339.75</v>
      </c>
      <c r="P13" s="22">
        <v>3</v>
      </c>
      <c r="Q13" s="43">
        <f>Q$4*R13/100</f>
        <v>0</v>
      </c>
      <c r="R13" s="51">
        <v>0</v>
      </c>
      <c r="S13" s="15">
        <f t="shared" si="1"/>
        <v>8459.0600000000013</v>
      </c>
      <c r="T13" s="11">
        <f>S13/S$19</f>
        <v>0.10181212011795152</v>
      </c>
    </row>
    <row r="14" spans="1:20" x14ac:dyDescent="0.25">
      <c r="A14" s="19">
        <v>7</v>
      </c>
      <c r="B14" s="69" t="s">
        <v>35</v>
      </c>
      <c r="C14" s="3" t="s">
        <v>0</v>
      </c>
      <c r="D14" s="7">
        <v>2015</v>
      </c>
      <c r="E14" s="73">
        <f>E13/$S13</f>
        <v>0.34784006733608697</v>
      </c>
      <c r="F14" s="74"/>
      <c r="G14" s="75">
        <f>G13/$S13</f>
        <v>0.21582539903960957</v>
      </c>
      <c r="H14" s="76"/>
      <c r="I14" s="77">
        <f>I13/$S13</f>
        <v>0.15495338725579436</v>
      </c>
      <c r="J14" s="77"/>
      <c r="K14" s="75">
        <f>K13/$S13</f>
        <v>0.11259761722933752</v>
      </c>
      <c r="L14" s="75"/>
      <c r="M14" s="77">
        <f>M13/$S13</f>
        <v>0.12861949200029316</v>
      </c>
      <c r="N14" s="77"/>
      <c r="O14" s="75">
        <f>O13/$S13</f>
        <v>4.0164037138878311E-2</v>
      </c>
      <c r="P14" s="75"/>
      <c r="Q14" s="77">
        <f>Q13/$S13</f>
        <v>0</v>
      </c>
      <c r="R14" s="51"/>
      <c r="S14" s="79">
        <f t="shared" si="1"/>
        <v>0.99999999999999978</v>
      </c>
      <c r="T14" s="11"/>
    </row>
    <row r="15" spans="1:20" x14ac:dyDescent="0.25">
      <c r="A15" s="19">
        <v>8</v>
      </c>
      <c r="B15" s="46" t="s">
        <v>41</v>
      </c>
      <c r="C15" s="3" t="s">
        <v>0</v>
      </c>
      <c r="D15" s="7">
        <v>2015</v>
      </c>
      <c r="E15" s="50">
        <f>E$4*F15/100</f>
        <v>1569.28</v>
      </c>
      <c r="F15" s="26">
        <v>8</v>
      </c>
      <c r="G15" s="44">
        <f>G$4*H15/100</f>
        <v>912.84</v>
      </c>
      <c r="H15" s="22">
        <v>6</v>
      </c>
      <c r="I15" s="43">
        <f>I$4*J15/100</f>
        <v>476.64</v>
      </c>
      <c r="J15" s="26">
        <v>4</v>
      </c>
      <c r="K15" s="44">
        <f>K$4*L15/100</f>
        <v>634.98</v>
      </c>
      <c r="L15" s="22">
        <v>6</v>
      </c>
      <c r="M15" s="43">
        <f>M$4*N15/100</f>
        <v>217.6</v>
      </c>
      <c r="N15" s="26">
        <v>2</v>
      </c>
      <c r="O15" s="44">
        <f>O$4*P15/100</f>
        <v>0</v>
      </c>
      <c r="P15" s="22">
        <v>0</v>
      </c>
      <c r="Q15" s="43">
        <f>Q$4*R15/100</f>
        <v>0</v>
      </c>
      <c r="R15" s="51">
        <v>0</v>
      </c>
      <c r="S15" s="15">
        <f t="shared" si="0"/>
        <v>3811.3399999999997</v>
      </c>
      <c r="T15" s="11">
        <f>S15/S$19</f>
        <v>4.5872780887043385E-2</v>
      </c>
    </row>
    <row r="16" spans="1:20" x14ac:dyDescent="0.25">
      <c r="A16" s="19">
        <v>9</v>
      </c>
      <c r="B16" s="70" t="s">
        <v>35</v>
      </c>
      <c r="C16" s="29" t="s">
        <v>0</v>
      </c>
      <c r="D16" s="30">
        <v>2015</v>
      </c>
      <c r="E16" s="73">
        <f>E15/$S15</f>
        <v>0.41173970309654873</v>
      </c>
      <c r="F16" s="74"/>
      <c r="G16" s="75">
        <f>G15/$S15</f>
        <v>0.23950631536415018</v>
      </c>
      <c r="H16" s="76"/>
      <c r="I16" s="77">
        <f>I15/$S15</f>
        <v>0.12505837841808917</v>
      </c>
      <c r="J16" s="77"/>
      <c r="K16" s="75">
        <f>K15/$S15</f>
        <v>0.16660282210456168</v>
      </c>
      <c r="L16" s="75"/>
      <c r="M16" s="77">
        <f>M15/$S15</f>
        <v>5.7092781016650315E-2</v>
      </c>
      <c r="N16" s="77"/>
      <c r="O16" s="75">
        <f>O15/$S15</f>
        <v>0</v>
      </c>
      <c r="P16" s="75"/>
      <c r="Q16" s="77">
        <f>Q15/$S15</f>
        <v>0</v>
      </c>
      <c r="R16" s="64"/>
      <c r="S16" s="79">
        <f t="shared" si="0"/>
        <v>1.0000000000000002</v>
      </c>
      <c r="T16" s="38"/>
    </row>
    <row r="17" spans="1:20" x14ac:dyDescent="0.25">
      <c r="A17" s="19">
        <v>10</v>
      </c>
      <c r="B17" s="46" t="s">
        <v>42</v>
      </c>
      <c r="C17" s="3" t="s">
        <v>0</v>
      </c>
      <c r="D17" s="7">
        <v>2015</v>
      </c>
      <c r="E17" s="50">
        <f>E$4*F17/100</f>
        <v>392.32</v>
      </c>
      <c r="F17" s="26">
        <v>2</v>
      </c>
      <c r="G17" s="44">
        <f>G$4*H17/100</f>
        <v>304.27999999999997</v>
      </c>
      <c r="H17" s="22">
        <v>2</v>
      </c>
      <c r="I17" s="43">
        <f>I$4*J17/100</f>
        <v>238.32</v>
      </c>
      <c r="J17" s="26">
        <v>2</v>
      </c>
      <c r="K17" s="44">
        <f>K$4*L17/100</f>
        <v>529.15</v>
      </c>
      <c r="L17" s="22">
        <v>5</v>
      </c>
      <c r="M17" s="43">
        <f>M$4*N17/100</f>
        <v>0</v>
      </c>
      <c r="N17" s="26">
        <v>0</v>
      </c>
      <c r="O17" s="44">
        <f>O$4*P17/100</f>
        <v>0</v>
      </c>
      <c r="P17" s="22">
        <v>0</v>
      </c>
      <c r="Q17" s="43">
        <f>Q$4*R17/100</f>
        <v>0</v>
      </c>
      <c r="R17" s="51">
        <v>0</v>
      </c>
      <c r="S17" s="15">
        <f t="shared" si="0"/>
        <v>1464.0699999999997</v>
      </c>
      <c r="T17" s="11">
        <f>S17/S$19</f>
        <v>1.7621351627850994E-2</v>
      </c>
    </row>
    <row r="18" spans="1:20" ht="15.75" thickBot="1" x14ac:dyDescent="0.3">
      <c r="A18" s="19">
        <v>11</v>
      </c>
      <c r="B18" s="71" t="s">
        <v>35</v>
      </c>
      <c r="C18" s="39" t="s">
        <v>0</v>
      </c>
      <c r="D18" s="40">
        <v>2015</v>
      </c>
      <c r="E18" s="86">
        <f>E17/$S17</f>
        <v>0.26796532952659374</v>
      </c>
      <c r="F18" s="87"/>
      <c r="G18" s="88">
        <f>G17/$S17</f>
        <v>0.2078315927517127</v>
      </c>
      <c r="H18" s="89"/>
      <c r="I18" s="90">
        <f>I17/$S17</f>
        <v>0.1627791020921131</v>
      </c>
      <c r="J18" s="90"/>
      <c r="K18" s="88">
        <f>K17/$S17</f>
        <v>0.36142397562958062</v>
      </c>
      <c r="L18" s="88"/>
      <c r="M18" s="90">
        <f>M17/$S17</f>
        <v>0</v>
      </c>
      <c r="N18" s="90"/>
      <c r="O18" s="88">
        <f>O17/$S17</f>
        <v>0</v>
      </c>
      <c r="P18" s="88"/>
      <c r="Q18" s="90">
        <f>Q17/$S17</f>
        <v>0</v>
      </c>
      <c r="R18" s="63"/>
      <c r="S18" s="91">
        <f t="shared" si="0"/>
        <v>1</v>
      </c>
      <c r="T18" s="42"/>
    </row>
    <row r="19" spans="1:20" ht="30" x14ac:dyDescent="0.25">
      <c r="A19" s="19">
        <v>12</v>
      </c>
      <c r="B19" s="27" t="s">
        <v>46</v>
      </c>
      <c r="C19" s="8" t="s">
        <v>0</v>
      </c>
      <c r="D19" s="9">
        <v>2015</v>
      </c>
      <c r="E19" s="48">
        <f>SUM(E5,E7,E9,E11,E13,E15,E17)</f>
        <v>19616</v>
      </c>
      <c r="F19" s="25">
        <f>SUM(F5,F7,F9,F11,F13,F15,F17)</f>
        <v>100</v>
      </c>
      <c r="G19" s="23">
        <f t="shared" ref="G19:Q19" si="2">SUM(G5,G7,G9,G11,G13,G15,G17)</f>
        <v>15214.000000000002</v>
      </c>
      <c r="H19" s="21">
        <f>SUM(H5,H7,H9,H11,H13,H15,H17)</f>
        <v>100</v>
      </c>
      <c r="I19" s="47">
        <f t="shared" si="2"/>
        <v>11915.999999999998</v>
      </c>
      <c r="J19" s="25">
        <f>SUM(J5,J7,J9,J11,J13,J15,J17)</f>
        <v>100</v>
      </c>
      <c r="K19" s="23">
        <f t="shared" si="2"/>
        <v>10582.999999999998</v>
      </c>
      <c r="L19" s="21">
        <f>SUM(L5,L7,L9,L11,L13,L15,L17)</f>
        <v>100</v>
      </c>
      <c r="M19" s="47">
        <f t="shared" si="2"/>
        <v>10880</v>
      </c>
      <c r="N19" s="25">
        <f>SUM(N5,N7,N9,N11,N13,N15,N17)</f>
        <v>100</v>
      </c>
      <c r="O19" s="23">
        <f t="shared" si="2"/>
        <v>11325</v>
      </c>
      <c r="P19" s="21">
        <f>SUM(P5,P7,P9,P11,P13,P15,P17)</f>
        <v>100</v>
      </c>
      <c r="Q19" s="47">
        <f t="shared" si="2"/>
        <v>3551</v>
      </c>
      <c r="R19" s="25">
        <f>SUM(R5,R7,R9,R11,R13,R15,R17)</f>
        <v>100</v>
      </c>
      <c r="S19" s="14">
        <f>SUM(S5,S7,S9,S11,S13,S15,S17)</f>
        <v>83085</v>
      </c>
      <c r="T19" s="10">
        <f>SUM(T5,T7,T9,T11,T13,T15,T17)</f>
        <v>1</v>
      </c>
    </row>
    <row r="20" spans="1:20" ht="15.75" thickBot="1" x14ac:dyDescent="0.3">
      <c r="A20" s="19">
        <v>13</v>
      </c>
      <c r="B20" s="72" t="s">
        <v>35</v>
      </c>
      <c r="C20" s="39" t="s">
        <v>0</v>
      </c>
      <c r="D20" s="40">
        <v>2015</v>
      </c>
      <c r="E20" s="80">
        <f>E19/$S19</f>
        <v>0.23609556478305349</v>
      </c>
      <c r="F20" s="81"/>
      <c r="G20" s="82">
        <f>G19/$S19</f>
        <v>0.18311367876271289</v>
      </c>
      <c r="H20" s="83"/>
      <c r="I20" s="84">
        <f>I19/$S19</f>
        <v>0.143419389781549</v>
      </c>
      <c r="J20" s="84"/>
      <c r="K20" s="82">
        <f>K19/$S19</f>
        <v>0.12737557922609374</v>
      </c>
      <c r="L20" s="82"/>
      <c r="M20" s="84">
        <f>M19/$S19</f>
        <v>0.13095023169043751</v>
      </c>
      <c r="N20" s="84"/>
      <c r="O20" s="82">
        <f>O19/$S19</f>
        <v>0.13630619245351147</v>
      </c>
      <c r="P20" s="82"/>
      <c r="Q20" s="84">
        <f>Q19/$S19</f>
        <v>4.2739363302641872E-2</v>
      </c>
      <c r="R20" s="41"/>
      <c r="S20" s="85">
        <f t="shared" si="0"/>
        <v>1</v>
      </c>
      <c r="T20" s="42"/>
    </row>
    <row r="21" spans="1:20" ht="60.75" thickBot="1" x14ac:dyDescent="0.3">
      <c r="A21" s="19">
        <v>14</v>
      </c>
      <c r="B21" s="52" t="s">
        <v>45</v>
      </c>
      <c r="C21" s="53" t="s">
        <v>0</v>
      </c>
      <c r="D21" s="54">
        <v>2015</v>
      </c>
      <c r="E21" s="93">
        <f>E19-E4</f>
        <v>0</v>
      </c>
      <c r="F21" s="92">
        <f t="shared" ref="F21:T21" si="3">F19-F4</f>
        <v>0</v>
      </c>
      <c r="G21" s="55">
        <f t="shared" si="3"/>
        <v>0</v>
      </c>
      <c r="H21" s="56">
        <f t="shared" si="3"/>
        <v>0</v>
      </c>
      <c r="I21" s="57">
        <f t="shared" si="3"/>
        <v>0</v>
      </c>
      <c r="J21" s="58">
        <f t="shared" si="3"/>
        <v>0</v>
      </c>
      <c r="K21" s="55">
        <f>K19-K4</f>
        <v>0</v>
      </c>
      <c r="L21" s="56">
        <f t="shared" si="3"/>
        <v>0</v>
      </c>
      <c r="M21" s="57">
        <f t="shared" si="3"/>
        <v>0</v>
      </c>
      <c r="N21" s="58">
        <f t="shared" si="3"/>
        <v>0</v>
      </c>
      <c r="O21" s="55">
        <f>O19-O4</f>
        <v>0</v>
      </c>
      <c r="P21" s="56">
        <f t="shared" si="3"/>
        <v>0</v>
      </c>
      <c r="Q21" s="57">
        <f>Q19-Q4</f>
        <v>0</v>
      </c>
      <c r="R21" s="58">
        <f t="shared" si="3"/>
        <v>0</v>
      </c>
      <c r="S21" s="59">
        <f t="shared" si="3"/>
        <v>0</v>
      </c>
      <c r="T21" s="60">
        <f t="shared" si="3"/>
        <v>0</v>
      </c>
    </row>
    <row r="22" spans="1:20" x14ac:dyDescent="0.25">
      <c r="A22" s="19">
        <v>15</v>
      </c>
      <c r="B22" s="94"/>
      <c r="C22" s="2"/>
      <c r="D22"/>
    </row>
    <row r="23" spans="1:20" x14ac:dyDescent="0.25">
      <c r="A23" s="19">
        <v>16</v>
      </c>
      <c r="B23" s="95" t="s">
        <v>47</v>
      </c>
      <c r="C23" s="2"/>
      <c r="D23"/>
    </row>
    <row r="24" spans="1:20" x14ac:dyDescent="0.25">
      <c r="A24" s="19">
        <v>17</v>
      </c>
      <c r="B24" s="1" t="s">
        <v>1</v>
      </c>
    </row>
    <row r="25" spans="1:20" x14ac:dyDescent="0.25">
      <c r="A25" s="19">
        <v>18</v>
      </c>
      <c r="B25" s="20" t="s">
        <v>2</v>
      </c>
    </row>
    <row r="26" spans="1:20" x14ac:dyDescent="0.25">
      <c r="A26" s="19">
        <v>19</v>
      </c>
    </row>
    <row r="27" spans="1:20" x14ac:dyDescent="0.25">
      <c r="A27" s="19">
        <v>20</v>
      </c>
      <c r="B27" t="s">
        <v>5</v>
      </c>
    </row>
    <row r="28" spans="1:20" x14ac:dyDescent="0.25">
      <c r="A28" s="19">
        <v>21</v>
      </c>
      <c r="B28" t="s">
        <v>3</v>
      </c>
    </row>
    <row r="29" spans="1:20" x14ac:dyDescent="0.25">
      <c r="A29" s="19">
        <v>22</v>
      </c>
      <c r="B29" t="s">
        <v>6</v>
      </c>
    </row>
    <row r="30" spans="1:20" x14ac:dyDescent="0.25">
      <c r="A30" s="19">
        <v>23</v>
      </c>
      <c r="B30" t="s">
        <v>7</v>
      </c>
    </row>
    <row r="31" spans="1:20" x14ac:dyDescent="0.25">
      <c r="A31" s="19">
        <v>24</v>
      </c>
      <c r="B31" t="s">
        <v>6</v>
      </c>
    </row>
    <row r="32" spans="1:20" x14ac:dyDescent="0.25">
      <c r="A32" s="19">
        <v>25</v>
      </c>
      <c r="B32" t="s">
        <v>4</v>
      </c>
    </row>
    <row r="33" spans="1:4" x14ac:dyDescent="0.25">
      <c r="A33" s="19">
        <v>26</v>
      </c>
      <c r="B33" t="s">
        <v>6</v>
      </c>
    </row>
    <row r="34" spans="1:4" x14ac:dyDescent="0.25">
      <c r="A34" s="19">
        <v>27</v>
      </c>
    </row>
    <row r="35" spans="1:4" x14ac:dyDescent="0.25">
      <c r="A35" s="19">
        <v>28</v>
      </c>
      <c r="B35" t="s">
        <v>8</v>
      </c>
    </row>
    <row r="36" spans="1:4" x14ac:dyDescent="0.25">
      <c r="A36" s="19">
        <v>29</v>
      </c>
      <c r="B36" t="s">
        <v>9</v>
      </c>
    </row>
    <row r="37" spans="1:4" x14ac:dyDescent="0.25">
      <c r="A37" s="19">
        <v>30</v>
      </c>
    </row>
    <row r="38" spans="1:4" x14ac:dyDescent="0.25">
      <c r="A38" s="19">
        <v>31</v>
      </c>
      <c r="B38" t="s">
        <v>10</v>
      </c>
    </row>
    <row r="39" spans="1:4" x14ac:dyDescent="0.25">
      <c r="A39" s="19">
        <v>32</v>
      </c>
      <c r="B39" t="s">
        <v>3</v>
      </c>
    </row>
    <row r="40" spans="1:4" x14ac:dyDescent="0.25">
      <c r="A40" s="19">
        <v>33</v>
      </c>
      <c r="B40" t="s">
        <v>11</v>
      </c>
    </row>
    <row r="41" spans="1:4" x14ac:dyDescent="0.25">
      <c r="A41" s="19">
        <v>34</v>
      </c>
      <c r="B41" t="s">
        <v>12</v>
      </c>
    </row>
    <row r="42" spans="1:4" x14ac:dyDescent="0.25">
      <c r="A42" s="19">
        <v>35</v>
      </c>
      <c r="B42" t="s">
        <v>13</v>
      </c>
    </row>
    <row r="43" spans="1:4" x14ac:dyDescent="0.25">
      <c r="C43" s="2"/>
      <c r="D43"/>
    </row>
    <row r="44" spans="1:4" x14ac:dyDescent="0.25">
      <c r="B44" t="s">
        <v>14</v>
      </c>
      <c r="C44" s="2"/>
      <c r="D44"/>
    </row>
    <row r="45" spans="1:4" x14ac:dyDescent="0.25">
      <c r="C45" s="2"/>
      <c r="D45"/>
    </row>
    <row r="46" spans="1:4" x14ac:dyDescent="0.25">
      <c r="C46" s="2"/>
      <c r="D46"/>
    </row>
    <row r="47" spans="1:4" x14ac:dyDescent="0.25">
      <c r="C47" s="2"/>
      <c r="D47"/>
    </row>
    <row r="48" spans="1:4" x14ac:dyDescent="0.25">
      <c r="C48" s="2"/>
      <c r="D48"/>
    </row>
    <row r="49" spans="3:4" x14ac:dyDescent="0.25">
      <c r="C49" s="2"/>
      <c r="D49"/>
    </row>
    <row r="50" spans="3:4" x14ac:dyDescent="0.25">
      <c r="C50" s="2"/>
      <c r="D50"/>
    </row>
    <row r="51" spans="3:4" x14ac:dyDescent="0.25">
      <c r="C51" s="2"/>
      <c r="D51"/>
    </row>
    <row r="52" spans="3:4" x14ac:dyDescent="0.25">
      <c r="C52" s="2"/>
      <c r="D52"/>
    </row>
    <row r="53" spans="3:4" x14ac:dyDescent="0.25">
      <c r="C53" s="2"/>
      <c r="D53"/>
    </row>
    <row r="54" spans="3:4" x14ac:dyDescent="0.25">
      <c r="C54" s="2"/>
      <c r="D54"/>
    </row>
    <row r="55" spans="3:4" x14ac:dyDescent="0.25">
      <c r="C55" s="2"/>
      <c r="D55"/>
    </row>
    <row r="56" spans="3:4" x14ac:dyDescent="0.25">
      <c r="C56" s="2"/>
      <c r="D56"/>
    </row>
    <row r="57" spans="3:4" x14ac:dyDescent="0.25">
      <c r="C57" s="2"/>
      <c r="D57"/>
    </row>
    <row r="58" spans="3:4" x14ac:dyDescent="0.25">
      <c r="C58" s="2"/>
      <c r="D58"/>
    </row>
    <row r="59" spans="3:4" x14ac:dyDescent="0.25">
      <c r="C59" s="2"/>
      <c r="D59"/>
    </row>
    <row r="60" spans="3:4" x14ac:dyDescent="0.25">
      <c r="C60" s="2"/>
      <c r="D60"/>
    </row>
    <row r="61" spans="3:4" x14ac:dyDescent="0.25">
      <c r="C61" s="2"/>
      <c r="D61"/>
    </row>
    <row r="62" spans="3:4" x14ac:dyDescent="0.25">
      <c r="C62" s="2"/>
      <c r="D62"/>
    </row>
    <row r="63" spans="3:4" x14ac:dyDescent="0.25">
      <c r="C63" s="2"/>
      <c r="D63"/>
    </row>
    <row r="64" spans="3:4" x14ac:dyDescent="0.25">
      <c r="C64" s="2"/>
      <c r="D64"/>
    </row>
    <row r="65" spans="3:4" x14ac:dyDescent="0.25">
      <c r="C65" s="2"/>
      <c r="D65"/>
    </row>
    <row r="66" spans="3:4" x14ac:dyDescent="0.25">
      <c r="C66" s="2"/>
      <c r="D66"/>
    </row>
    <row r="67" spans="3:4" x14ac:dyDescent="0.25">
      <c r="C67" s="2"/>
      <c r="D67"/>
    </row>
    <row r="68" spans="3:4" x14ac:dyDescent="0.25">
      <c r="C68" s="2"/>
      <c r="D68"/>
    </row>
    <row r="69" spans="3:4" x14ac:dyDescent="0.25">
      <c r="C69" s="2"/>
      <c r="D69"/>
    </row>
    <row r="70" spans="3:4" x14ac:dyDescent="0.25">
      <c r="C70" s="2"/>
      <c r="D70"/>
    </row>
    <row r="71" spans="3:4" x14ac:dyDescent="0.25">
      <c r="C71" s="2"/>
      <c r="D71"/>
    </row>
    <row r="72" spans="3:4" x14ac:dyDescent="0.25">
      <c r="C72" s="2"/>
      <c r="D72"/>
    </row>
    <row r="73" spans="3:4" x14ac:dyDescent="0.25">
      <c r="C73" s="2"/>
      <c r="D73"/>
    </row>
    <row r="74" spans="3:4" x14ac:dyDescent="0.25">
      <c r="C74" s="2"/>
      <c r="D74"/>
    </row>
  </sheetData>
  <autoFilter ref="A3:T3"/>
  <mergeCells count="2">
    <mergeCell ref="B1:T1"/>
    <mergeCell ref="B2:T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2018-09-10T11:34:57Z</dcterms:created>
  <dcterms:modified xsi:type="dcterms:W3CDTF">2018-10-01T15:15:50Z</dcterms:modified>
</cp:coreProperties>
</file>