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DE\Originals_more_recent\Tabular_data\Info_level_B\Topic_Area\"/>
    </mc:Choice>
  </mc:AlternateContent>
  <bookViews>
    <workbookView xWindow="0" yWindow="0" windowWidth="28800" windowHeight="12300"/>
  </bookViews>
  <sheets>
    <sheet name="tab1" sheetId="1" r:id="rId1"/>
  </sheets>
  <calcPr calcId="162913"/>
</workbook>
</file>

<file path=xl/calcChain.xml><?xml version="1.0" encoding="utf-8"?>
<calcChain xmlns="http://schemas.openxmlformats.org/spreadsheetml/2006/main">
  <c r="U19" i="1" l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I21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22" i="1"/>
  <c r="E22" i="1" s="1"/>
  <c r="I20" i="1" l="1"/>
  <c r="E20" i="1"/>
  <c r="U20" i="1"/>
  <c r="M20" i="1"/>
  <c r="Q20" i="1"/>
  <c r="F22" i="1" l="1"/>
  <c r="I22" i="1" s="1"/>
  <c r="N22" i="1"/>
  <c r="Q22" i="1" s="1"/>
  <c r="J22" i="1" l="1"/>
  <c r="M21" i="1"/>
  <c r="U21" i="1" l="1"/>
  <c r="M22" i="1"/>
  <c r="R22" i="1" s="1"/>
  <c r="U22" i="1" l="1"/>
</calcChain>
</file>

<file path=xl/sharedStrings.xml><?xml version="1.0" encoding="utf-8"?>
<sst xmlns="http://schemas.openxmlformats.org/spreadsheetml/2006/main" count="61" uniqueCount="42">
  <si>
    <t>Land</t>
  </si>
  <si>
    <t>Baden-Württemberg</t>
  </si>
  <si>
    <t>Bayern</t>
  </si>
  <si>
    <t>Brandenburg + Berlin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</si>
  <si>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</si>
  <si>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</si>
  <si>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</si>
  <si>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</si>
  <si>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</si>
  <si>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</si>
  <si>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</si>
  <si>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</si>
  <si>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</si>
  <si>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</si>
  <si>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Hamburg + Bremen</t>
  </si>
  <si>
    <t>SE95 ± [%]</t>
  </si>
  <si>
    <t>ha</t>
  </si>
  <si>
    <t>Total Forest Land</t>
  </si>
  <si>
    <t>Unstocked Forest Land</t>
  </si>
  <si>
    <t>Temporarily Unstocked</t>
  </si>
  <si>
    <t>Stocked Timberland</t>
  </si>
  <si>
    <t xml:space="preserve"> -- </t>
  </si>
  <si>
    <t>Value adding steps:</t>
  </si>
  <si>
    <t>Table formated</t>
  </si>
  <si>
    <t>Table Quality checked: Totals</t>
  </si>
  <si>
    <t>JRC value adding: 2020-01</t>
  </si>
  <si>
    <t>Accessible and inaccessible Forest Land</t>
  </si>
  <si>
    <t>% of
Total
Forest Land</t>
  </si>
  <si>
    <t>calculated %
of NUTS 1 units
of German
acc.+inacc. total</t>
  </si>
  <si>
    <t>Total Timberland</t>
  </si>
  <si>
    <t>Columns 'calculated % of NUTS 1 units of German acc.+inacc. Total' added with calculated Percentage values.</t>
  </si>
  <si>
    <t>Row 'Accessible part of above categories as taken from Table 1.1.7 NFI-3 Report' added from Table 1.17 of Report.</t>
  </si>
  <si>
    <t>Row 'Inaccessible part of above categories difference calculated' added to calculate values and proportion of inaccessible forest for the categories</t>
  </si>
  <si>
    <r>
      <t xml:space="preserve">NFI-3 (2011-2013): NFI-3 Datenbank Tabelle: 1.01 Waldfläche [ha] nach Land und Waldspezifikation </t>
    </r>
    <r>
      <rPr>
        <i/>
        <sz val="12"/>
        <color theme="1"/>
        <rFont val="Calibri"/>
        <family val="2"/>
        <scheme val="minor"/>
      </rPr>
      <t>oder auch</t>
    </r>
    <r>
      <rPr>
        <b/>
        <sz val="12"/>
        <color theme="1"/>
        <rFont val="Calibri"/>
        <family val="2"/>
        <scheme val="minor"/>
      </rPr>
      <t xml:space="preserve"> Ergebnisse der Waldinventur 2012 Report, Table 1.1.8 - Gesamtfläche Wald + Nichtwald [ha] nach Land und Waldentscheid; </t>
    </r>
  </si>
  <si>
    <t xml:space="preserve">NFI-3 (2011-2013): NFI-3 DB Table: 1.01 Forest area [ha] at NUTS 1 level and forest specification </t>
  </si>
  <si>
    <t>Accessible &amp; inaccessible F. parts Germany (all Länder)</t>
  </si>
  <si>
    <t>Accessible F. part of above categories as taken from Table 1.1.7 NFI-3 Report</t>
  </si>
  <si>
    <t>Inaccessible F. part of above categories
difference calculated</t>
  </si>
  <si>
    <t>Source:</t>
  </si>
  <si>
    <r>
      <t xml:space="preserve">3. NFI Database Table 1.01 (https://bwi.info/start.aspx)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NFI - Report: Ergebnisse der Bundeswaldinventur 2012, Chapter 1.1.8, page 11, (https://www.bundeswaldinventur.de/fileadmin/SITE_MASTER/content/Downloads/BMEL_BWI_Bericht_Ergebnisse_2012_RZ02_web-4.pdf)</t>
    </r>
  </si>
  <si>
    <t>Thünen-Institut, Dritte Bundeswaldinventur - Ergebnisdatenbank, https://bwi.info,  Aufruf am: [13.01.2020], 77Z1JI_L101of_2012/2014-8-13 16:42:23.590</t>
  </si>
  <si>
    <r>
      <rPr>
        <b/>
        <sz val="11"/>
        <color theme="1"/>
        <rFont val="Calibri"/>
        <family val="2"/>
        <scheme val="minor"/>
      </rPr>
      <t>Full DB Query criteria as provided with the exported table</t>
    </r>
    <r>
      <rPr>
        <sz val="11"/>
        <color theme="1"/>
        <rFont val="Calibri"/>
        <family val="2"/>
        <scheme val="minor"/>
      </rPr>
      <t>: forest area [ha] by Land and forest specification Filter:year=2012 ; ; Basis:Germany, total forest, including impassable forest, including gaps in stocking/ stand, tree volume: BDat3.0 (spline-function, 2013), grid: 16km²: NI, NW, HE, SL, BY, BE, BB / 8km²: NI, BY, SN, TH / 4km²: SH, RP, BW, ST, MV (inventory net for NFI 2012); reell area (share of the tract corner) (77Z1JI_L101of_2012/2014-8-13 16:42:23.590)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</si>
</sst>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Border="0" applyAlignment="0"/>
  </cellStyleXfs>
  <cellXfs count="87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/>
    <xf numFmtId="164" fontId="18" fillId="0" borderId="10" xfId="42" applyNumberFormat="1" applyFont="1" applyBorder="1" applyAlignment="1">
      <alignment horizontal="right" wrapText="1"/>
    </xf>
    <xf numFmtId="0" fontId="0" fillId="0" borderId="0" xfId="0" applyFill="1"/>
    <xf numFmtId="0" fontId="19" fillId="0" borderId="34" xfId="0" applyFont="1" applyBorder="1" applyAlignment="1">
      <alignment horizontal="left" wrapText="1"/>
    </xf>
    <xf numFmtId="0" fontId="19" fillId="33" borderId="34" xfId="0" applyFont="1" applyFill="1" applyBorder="1" applyAlignment="1">
      <alignment horizontal="left" wrapText="1"/>
    </xf>
    <xf numFmtId="0" fontId="19" fillId="33" borderId="35" xfId="0" applyFont="1" applyFill="1" applyBorder="1" applyAlignment="1">
      <alignment horizontal="left" wrapText="1"/>
    </xf>
    <xf numFmtId="164" fontId="19" fillId="33" borderId="10" xfId="42" applyNumberFormat="1" applyFont="1" applyFill="1" applyBorder="1" applyAlignment="1">
      <alignment horizontal="right" wrapText="1"/>
    </xf>
    <xf numFmtId="164" fontId="19" fillId="33" borderId="28" xfId="42" applyNumberFormat="1" applyFont="1" applyFill="1" applyBorder="1" applyAlignment="1">
      <alignment horizontal="right" wrapText="1"/>
    </xf>
    <xf numFmtId="164" fontId="19" fillId="33" borderId="30" xfId="42" applyNumberFormat="1" applyFont="1" applyFill="1" applyBorder="1" applyAlignment="1">
      <alignment horizontal="right" wrapText="1"/>
    </xf>
    <xf numFmtId="164" fontId="19" fillId="33" borderId="31" xfId="42" applyNumberFormat="1" applyFont="1" applyFill="1" applyBorder="1" applyAlignment="1">
      <alignment horizontal="right" wrapText="1"/>
    </xf>
    <xf numFmtId="164" fontId="18" fillId="0" borderId="37" xfId="42" applyNumberFormat="1" applyFont="1" applyBorder="1" applyAlignment="1">
      <alignment horizontal="right" wrapText="1"/>
    </xf>
    <xf numFmtId="164" fontId="19" fillId="33" borderId="22" xfId="42" applyNumberFormat="1" applyFont="1" applyFill="1" applyBorder="1" applyAlignment="1">
      <alignment horizontal="right" wrapText="1"/>
    </xf>
    <xf numFmtId="164" fontId="19" fillId="33" borderId="39" xfId="42" applyNumberFormat="1" applyFont="1" applyFill="1" applyBorder="1" applyAlignment="1">
      <alignment horizontal="right" wrapText="1"/>
    </xf>
    <xf numFmtId="164" fontId="18" fillId="0" borderId="11" xfId="42" applyNumberFormat="1" applyFont="1" applyBorder="1" applyAlignment="1">
      <alignment horizontal="right" wrapText="1"/>
    </xf>
    <xf numFmtId="4" fontId="18" fillId="0" borderId="40" xfId="0" applyNumberFormat="1" applyFont="1" applyBorder="1" applyAlignment="1">
      <alignment horizontal="right" wrapText="1"/>
    </xf>
    <xf numFmtId="164" fontId="19" fillId="33" borderId="23" xfId="42" applyNumberFormat="1" applyFont="1" applyFill="1" applyBorder="1" applyAlignment="1">
      <alignment horizontal="right" wrapText="1"/>
    </xf>
    <xf numFmtId="164" fontId="19" fillId="33" borderId="11" xfId="42" applyNumberFormat="1" applyFont="1" applyFill="1" applyBorder="1" applyAlignment="1">
      <alignment horizontal="right" wrapText="1"/>
    </xf>
    <xf numFmtId="164" fontId="19" fillId="33" borderId="41" xfId="42" applyNumberFormat="1" applyFont="1" applyFill="1" applyBorder="1" applyAlignment="1">
      <alignment horizontal="right" wrapText="1"/>
    </xf>
    <xf numFmtId="164" fontId="19" fillId="0" borderId="28" xfId="42" applyNumberFormat="1" applyFont="1" applyBorder="1" applyAlignment="1">
      <alignment horizontal="right" wrapText="1"/>
    </xf>
    <xf numFmtId="164" fontId="19" fillId="0" borderId="38" xfId="42" applyNumberFormat="1" applyFont="1" applyBorder="1" applyAlignment="1">
      <alignment horizontal="right" wrapText="1"/>
    </xf>
    <xf numFmtId="164" fontId="18" fillId="0" borderId="40" xfId="42" applyNumberFormat="1" applyFont="1" applyBorder="1" applyAlignment="1">
      <alignment horizontal="right" wrapText="1"/>
    </xf>
    <xf numFmtId="0" fontId="19" fillId="0" borderId="44" xfId="0" applyFont="1" applyBorder="1" applyAlignment="1">
      <alignment horizontal="left" wrapText="1"/>
    </xf>
    <xf numFmtId="0" fontId="19" fillId="33" borderId="33" xfId="0" applyFont="1" applyFill="1" applyBorder="1" applyAlignment="1">
      <alignment horizontal="left" wrapText="1"/>
    </xf>
    <xf numFmtId="0" fontId="21" fillId="0" borderId="0" xfId="43" applyFont="1" applyFill="1" applyProtection="1"/>
    <xf numFmtId="0" fontId="22" fillId="0" borderId="0" xfId="0" applyFont="1" applyAlignment="1">
      <alignment horizontal="center" vertical="center"/>
    </xf>
    <xf numFmtId="0" fontId="19" fillId="0" borderId="45" xfId="0" applyFont="1" applyBorder="1" applyAlignment="1">
      <alignment horizontal="left" wrapText="1"/>
    </xf>
    <xf numFmtId="164" fontId="18" fillId="0" borderId="13" xfId="42" applyNumberFormat="1" applyFont="1" applyBorder="1" applyAlignment="1">
      <alignment horizontal="right" wrapText="1"/>
    </xf>
    <xf numFmtId="164" fontId="18" fillId="0" borderId="14" xfId="42" applyNumberFormat="1" applyFont="1" applyBorder="1" applyAlignment="1">
      <alignment horizontal="right" wrapText="1"/>
    </xf>
    <xf numFmtId="164" fontId="19" fillId="0" borderId="47" xfId="42" applyNumberFormat="1" applyFont="1" applyBorder="1" applyAlignment="1">
      <alignment horizontal="right" wrapText="1"/>
    </xf>
    <xf numFmtId="0" fontId="19" fillId="0" borderId="32" xfId="0" applyFont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51" xfId="0" applyFont="1" applyBorder="1" applyAlignment="1">
      <alignment horizontal="center" wrapText="1"/>
    </xf>
    <xf numFmtId="0" fontId="19" fillId="0" borderId="52" xfId="0" applyFont="1" applyBorder="1" applyAlignment="1">
      <alignment horizontal="center" wrapText="1"/>
    </xf>
    <xf numFmtId="0" fontId="19" fillId="0" borderId="53" xfId="0" applyFont="1" applyBorder="1" applyAlignment="1">
      <alignment horizontal="center" wrapText="1"/>
    </xf>
    <xf numFmtId="4" fontId="0" fillId="0" borderId="0" xfId="0" applyNumberFormat="1"/>
    <xf numFmtId="165" fontId="18" fillId="0" borderId="13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wrapText="1"/>
    </xf>
    <xf numFmtId="165" fontId="18" fillId="0" borderId="37" xfId="0" applyNumberFormat="1" applyFont="1" applyBorder="1" applyAlignment="1">
      <alignment horizontal="right" wrapText="1"/>
    </xf>
    <xf numFmtId="3" fontId="18" fillId="0" borderId="15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36" xfId="0" applyNumberFormat="1" applyFont="1" applyBorder="1" applyAlignment="1">
      <alignment horizontal="right" wrapText="1"/>
    </xf>
    <xf numFmtId="165" fontId="19" fillId="0" borderId="13" xfId="0" applyNumberFormat="1" applyFont="1" applyBorder="1" applyAlignment="1">
      <alignment horizontal="right" wrapText="1"/>
    </xf>
    <xf numFmtId="165" fontId="19" fillId="0" borderId="10" xfId="0" applyNumberFormat="1" applyFont="1" applyBorder="1" applyAlignment="1">
      <alignment horizontal="right" wrapText="1"/>
    </xf>
    <xf numFmtId="165" fontId="19" fillId="0" borderId="37" xfId="0" applyNumberFormat="1" applyFont="1" applyBorder="1" applyAlignment="1">
      <alignment horizontal="right" wrapText="1"/>
    </xf>
    <xf numFmtId="3" fontId="19" fillId="0" borderId="21" xfId="0" applyNumberFormat="1" applyFont="1" applyBorder="1" applyAlignment="1">
      <alignment horizontal="right" wrapText="1"/>
    </xf>
    <xf numFmtId="165" fontId="19" fillId="0" borderId="22" xfId="0" applyNumberFormat="1" applyFont="1" applyBorder="1" applyAlignment="1">
      <alignment horizontal="right" wrapText="1"/>
    </xf>
    <xf numFmtId="164" fontId="19" fillId="0" borderId="39" xfId="42" applyNumberFormat="1" applyFont="1" applyBorder="1" applyAlignment="1">
      <alignment horizontal="right" wrapText="1"/>
    </xf>
    <xf numFmtId="3" fontId="19" fillId="0" borderId="27" xfId="0" applyNumberFormat="1" applyFont="1" applyBorder="1" applyAlignment="1">
      <alignment horizontal="right" wrapText="1"/>
    </xf>
    <xf numFmtId="3" fontId="19" fillId="0" borderId="29" xfId="0" applyNumberFormat="1" applyFont="1" applyBorder="1" applyAlignment="1">
      <alignment horizontal="right" wrapText="1"/>
    </xf>
    <xf numFmtId="165" fontId="19" fillId="0" borderId="30" xfId="0" applyNumberFormat="1" applyFont="1" applyBorder="1" applyAlignment="1">
      <alignment horizontal="right" wrapText="1"/>
    </xf>
    <xf numFmtId="164" fontId="19" fillId="0" borderId="31" xfId="42" applyNumberFormat="1" applyFont="1" applyBorder="1" applyAlignment="1">
      <alignment horizontal="right" wrapText="1"/>
    </xf>
    <xf numFmtId="165" fontId="19" fillId="33" borderId="22" xfId="0" applyNumberFormat="1" applyFont="1" applyFill="1" applyBorder="1" applyAlignment="1">
      <alignment horizontal="right" wrapText="1"/>
    </xf>
    <xf numFmtId="165" fontId="19" fillId="33" borderId="10" xfId="0" applyNumberFormat="1" applyFont="1" applyFill="1" applyBorder="1" applyAlignment="1">
      <alignment horizontal="right" wrapText="1"/>
    </xf>
    <xf numFmtId="165" fontId="19" fillId="33" borderId="30" xfId="0" applyNumberFormat="1" applyFont="1" applyFill="1" applyBorder="1" applyAlignment="1">
      <alignment horizontal="right" wrapText="1"/>
    </xf>
    <xf numFmtId="3" fontId="19" fillId="33" borderId="21" xfId="0" applyNumberFormat="1" applyFont="1" applyFill="1" applyBorder="1" applyAlignment="1">
      <alignment horizontal="right" wrapText="1"/>
    </xf>
    <xf numFmtId="3" fontId="19" fillId="33" borderId="27" xfId="0" applyNumberFormat="1" applyFont="1" applyFill="1" applyBorder="1" applyAlignment="1">
      <alignment horizontal="right" wrapText="1"/>
    </xf>
    <xf numFmtId="3" fontId="19" fillId="33" borderId="29" xfId="0" applyNumberFormat="1" applyFont="1" applyFill="1" applyBorder="1" applyAlignment="1">
      <alignment horizontal="right" wrapText="1"/>
    </xf>
    <xf numFmtId="3" fontId="19" fillId="33" borderId="22" xfId="0" applyNumberFormat="1" applyFont="1" applyFill="1" applyBorder="1" applyAlignment="1">
      <alignment horizontal="right" wrapText="1"/>
    </xf>
    <xf numFmtId="3" fontId="19" fillId="33" borderId="10" xfId="0" applyNumberFormat="1" applyFont="1" applyFill="1" applyBorder="1" applyAlignment="1">
      <alignment horizontal="right" wrapText="1"/>
    </xf>
    <xf numFmtId="3" fontId="19" fillId="33" borderId="30" xfId="0" applyNumberFormat="1" applyFont="1" applyFill="1" applyBorder="1" applyAlignment="1">
      <alignment horizontal="right" wrapText="1"/>
    </xf>
    <xf numFmtId="3" fontId="19" fillId="33" borderId="25" xfId="0" applyNumberFormat="1" applyFont="1" applyFill="1" applyBorder="1" applyAlignment="1">
      <alignment horizontal="right" wrapText="1"/>
    </xf>
    <xf numFmtId="3" fontId="19" fillId="33" borderId="12" xfId="0" applyNumberFormat="1" applyFont="1" applyFill="1" applyBorder="1" applyAlignment="1">
      <alignment horizontal="right" wrapText="1"/>
    </xf>
    <xf numFmtId="3" fontId="19" fillId="33" borderId="32" xfId="0" applyNumberFormat="1" applyFont="1" applyFill="1" applyBorder="1" applyAlignment="1">
      <alignment horizontal="right" wrapText="1"/>
    </xf>
    <xf numFmtId="3" fontId="19" fillId="0" borderId="46" xfId="0" applyNumberFormat="1" applyFont="1" applyBorder="1" applyAlignment="1">
      <alignment horizontal="right" wrapText="1"/>
    </xf>
    <xf numFmtId="3" fontId="19" fillId="0" borderId="43" xfId="0" applyNumberFormat="1" applyFont="1" applyBorder="1" applyAlignment="1">
      <alignment horizontal="right" wrapText="1"/>
    </xf>
    <xf numFmtId="3" fontId="0" fillId="0" borderId="0" xfId="0" applyNumberFormat="1"/>
    <xf numFmtId="0" fontId="23" fillId="0" borderId="0" xfId="0" applyFont="1" applyAlignment="1"/>
    <xf numFmtId="0" fontId="24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19" fillId="0" borderId="42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49" xfId="0" applyFont="1" applyBorder="1" applyAlignment="1">
      <alignment horizontal="center" wrapText="1"/>
    </xf>
    <xf numFmtId="0" fontId="19" fillId="0" borderId="50" xfId="0" applyFont="1" applyBorder="1" applyAlignment="1">
      <alignment horizontal="center" wrapText="1"/>
    </xf>
    <xf numFmtId="0" fontId="19" fillId="0" borderId="48" xfId="0" applyFont="1" applyBorder="1" applyAlignment="1">
      <alignment horizontal="center" wrapText="1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R1"/>
    </sheetView>
  </sheetViews>
  <sheetFormatPr defaultRowHeight="15" x14ac:dyDescent="0.25"/>
  <cols>
    <col min="1" max="1" width="33" customWidth="1"/>
    <col min="2" max="21" width="14.28515625" customWidth="1"/>
    <col min="23" max="23" width="11.7109375" bestFit="1" customWidth="1"/>
  </cols>
  <sheetData>
    <row r="1" spans="1:28" ht="25.5" customHeight="1" x14ac:dyDescent="0.25">
      <c r="A1" s="74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8" s="3" customFormat="1" ht="25.5" customHeight="1" thickBot="1" x14ac:dyDescent="0.3">
      <c r="A2" s="72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28" ht="25.5" customHeight="1" thickBot="1" x14ac:dyDescent="0.3">
      <c r="A3" s="1"/>
      <c r="B3" s="82" t="s">
        <v>26</v>
      </c>
      <c r="C3" s="83"/>
      <c r="D3" s="83"/>
      <c r="E3" s="83"/>
      <c r="F3" s="83"/>
      <c r="G3" s="83"/>
      <c r="H3" s="83"/>
      <c r="I3" s="83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5"/>
    </row>
    <row r="4" spans="1:28" ht="26.25" customHeight="1" thickBot="1" x14ac:dyDescent="0.3">
      <c r="A4" s="2"/>
      <c r="B4" s="81" t="s">
        <v>20</v>
      </c>
      <c r="C4" s="79"/>
      <c r="D4" s="79"/>
      <c r="E4" s="79"/>
      <c r="F4" s="79" t="s">
        <v>19</v>
      </c>
      <c r="G4" s="79"/>
      <c r="H4" s="79"/>
      <c r="I4" s="80"/>
      <c r="J4" s="77" t="s">
        <v>29</v>
      </c>
      <c r="K4" s="77"/>
      <c r="L4" s="77"/>
      <c r="M4" s="78"/>
      <c r="N4" s="77" t="s">
        <v>18</v>
      </c>
      <c r="O4" s="77"/>
      <c r="P4" s="77"/>
      <c r="Q4" s="77"/>
      <c r="R4" s="76" t="s">
        <v>17</v>
      </c>
      <c r="S4" s="77"/>
      <c r="T4" s="77"/>
      <c r="U4" s="78"/>
    </row>
    <row r="5" spans="1:28" ht="52.5" thickBot="1" x14ac:dyDescent="0.3">
      <c r="A5" s="36" t="s">
        <v>0</v>
      </c>
      <c r="B5" s="37" t="s">
        <v>16</v>
      </c>
      <c r="C5" s="38" t="s">
        <v>15</v>
      </c>
      <c r="D5" s="38" t="s">
        <v>27</v>
      </c>
      <c r="E5" s="38" t="s">
        <v>28</v>
      </c>
      <c r="F5" s="38" t="s">
        <v>16</v>
      </c>
      <c r="G5" s="38" t="s">
        <v>15</v>
      </c>
      <c r="H5" s="38" t="s">
        <v>27</v>
      </c>
      <c r="I5" s="39" t="s">
        <v>28</v>
      </c>
      <c r="J5" s="32" t="s">
        <v>16</v>
      </c>
      <c r="K5" s="33" t="s">
        <v>15</v>
      </c>
      <c r="L5" s="33" t="s">
        <v>27</v>
      </c>
      <c r="M5" s="35" t="s">
        <v>28</v>
      </c>
      <c r="N5" s="32" t="s">
        <v>16</v>
      </c>
      <c r="O5" s="33" t="s">
        <v>15</v>
      </c>
      <c r="P5" s="33" t="s">
        <v>27</v>
      </c>
      <c r="Q5" s="33" t="s">
        <v>28</v>
      </c>
      <c r="R5" s="34" t="s">
        <v>16</v>
      </c>
      <c r="S5" s="33" t="s">
        <v>15</v>
      </c>
      <c r="T5" s="33" t="s">
        <v>27</v>
      </c>
      <c r="U5" s="35" t="s">
        <v>28</v>
      </c>
    </row>
    <row r="6" spans="1:28" x14ac:dyDescent="0.25">
      <c r="A6" s="28" t="s">
        <v>1</v>
      </c>
      <c r="B6" s="44">
        <v>1330625.02104556</v>
      </c>
      <c r="C6" s="41">
        <v>2.32359469887554</v>
      </c>
      <c r="D6" s="41">
        <v>96.995113412588395</v>
      </c>
      <c r="E6" s="29">
        <f>B6/B$20</f>
        <v>0.12082948508753223</v>
      </c>
      <c r="F6" s="44">
        <v>1300.7087204746399</v>
      </c>
      <c r="G6" s="41">
        <v>54.324008304565801</v>
      </c>
      <c r="H6" s="41">
        <v>9.48143826125009E-2</v>
      </c>
      <c r="I6" s="30">
        <f t="shared" ref="I6:I18" si="0">F6/F$20</f>
        <v>3.1160393022603525E-2</v>
      </c>
      <c r="J6" s="50">
        <v>1331925.7297660401</v>
      </c>
      <c r="K6" s="51">
        <v>2.3228311728882902</v>
      </c>
      <c r="L6" s="51">
        <v>97.089927795200893</v>
      </c>
      <c r="M6" s="52">
        <f>J6/J$20</f>
        <v>0.12049087954427748</v>
      </c>
      <c r="N6" s="44">
        <v>39921.752266875599</v>
      </c>
      <c r="O6" s="41">
        <v>10.2717224419335</v>
      </c>
      <c r="P6" s="41">
        <v>2.9100722047990701</v>
      </c>
      <c r="Q6" s="30">
        <f>N6/N$20</f>
        <v>0.10938602138138874</v>
      </c>
      <c r="R6" s="69">
        <v>1371847.48203291</v>
      </c>
      <c r="S6" s="47">
        <v>2.3059922452838002</v>
      </c>
      <c r="T6" s="47">
        <v>100</v>
      </c>
      <c r="U6" s="31">
        <f>R6/R$20</f>
        <v>0.12013596157885147</v>
      </c>
      <c r="W6" s="40"/>
      <c r="Y6" s="40"/>
      <c r="Z6" s="71"/>
      <c r="AB6" s="71"/>
    </row>
    <row r="7" spans="1:28" x14ac:dyDescent="0.25">
      <c r="A7" s="6" t="s">
        <v>2</v>
      </c>
      <c r="B7" s="45">
        <v>2534231.59127717</v>
      </c>
      <c r="C7" s="42">
        <v>3.15826484369425</v>
      </c>
      <c r="D7" s="42">
        <v>97.262348412915003</v>
      </c>
      <c r="E7" s="4">
        <f t="shared" ref="E7:E22" si="1">B7/B$20</f>
        <v>0.23012486119189954</v>
      </c>
      <c r="F7" s="45">
        <v>3796.0894887786199</v>
      </c>
      <c r="G7" s="42">
        <v>66.051407481210504</v>
      </c>
      <c r="H7" s="42">
        <v>0.14569172751813</v>
      </c>
      <c r="I7" s="16">
        <f t="shared" si="0"/>
        <v>9.0940914408686138E-2</v>
      </c>
      <c r="J7" s="53">
        <v>2538027.6807659501</v>
      </c>
      <c r="K7" s="48">
        <v>3.1558148322605399</v>
      </c>
      <c r="L7" s="48">
        <v>97.408040140433101</v>
      </c>
      <c r="M7" s="21">
        <f t="shared" ref="M7:M22" si="2">J7/J$20</f>
        <v>0.22959927924579476</v>
      </c>
      <c r="N7" s="45">
        <v>67535.142494713495</v>
      </c>
      <c r="O7" s="42">
        <v>15.0366166123095</v>
      </c>
      <c r="P7" s="42">
        <v>2.5919598595668698</v>
      </c>
      <c r="Q7" s="16">
        <f t="shared" ref="Q7:Q22" si="3">N7/N$20</f>
        <v>0.18504700123224394</v>
      </c>
      <c r="R7" s="53">
        <v>2605562.8232606598</v>
      </c>
      <c r="S7" s="48">
        <v>3.13164970166005</v>
      </c>
      <c r="T7" s="48">
        <v>100</v>
      </c>
      <c r="U7" s="21">
        <f t="shared" ref="U7:U22" si="4">R7/R$20</f>
        <v>0.22817536156618987</v>
      </c>
      <c r="W7" s="40"/>
      <c r="Y7" s="40"/>
      <c r="Z7" s="71"/>
      <c r="AB7" s="71"/>
    </row>
    <row r="8" spans="1:28" x14ac:dyDescent="0.25">
      <c r="A8" s="6" t="s">
        <v>3</v>
      </c>
      <c r="B8" s="45">
        <v>1096100.6951774301</v>
      </c>
      <c r="C8" s="42">
        <v>5.2991411380937103</v>
      </c>
      <c r="D8" s="42">
        <v>96.927374301675997</v>
      </c>
      <c r="E8" s="4">
        <f t="shared" si="1"/>
        <v>9.953313706539739E-2</v>
      </c>
      <c r="F8" s="45">
        <v>2369.0937215650602</v>
      </c>
      <c r="G8" s="42">
        <v>79.912250820540194</v>
      </c>
      <c r="H8" s="42">
        <v>0.209497206703911</v>
      </c>
      <c r="I8" s="16">
        <f t="shared" si="0"/>
        <v>5.6755129191731313E-2</v>
      </c>
      <c r="J8" s="53">
        <v>1098469.788899</v>
      </c>
      <c r="K8" s="48">
        <v>5.2983412535315804</v>
      </c>
      <c r="L8" s="48">
        <v>97.136871508379897</v>
      </c>
      <c r="M8" s="21">
        <f t="shared" si="2"/>
        <v>9.9371600127062851E-2</v>
      </c>
      <c r="N8" s="45">
        <v>32377.614194722501</v>
      </c>
      <c r="O8" s="42">
        <v>25.139561143342299</v>
      </c>
      <c r="P8" s="42">
        <v>2.8631284916201101</v>
      </c>
      <c r="Q8" s="16">
        <f t="shared" si="3"/>
        <v>8.8715003662825254E-2</v>
      </c>
      <c r="R8" s="53">
        <v>1130847.4030937201</v>
      </c>
      <c r="S8" s="48">
        <v>5.2545196981460203</v>
      </c>
      <c r="T8" s="48">
        <v>100</v>
      </c>
      <c r="U8" s="21">
        <f t="shared" si="4"/>
        <v>9.9031008875921089E-2</v>
      </c>
      <c r="W8" s="40"/>
      <c r="Y8" s="40"/>
      <c r="Z8" s="71"/>
      <c r="AB8" s="71"/>
    </row>
    <row r="9" spans="1:28" x14ac:dyDescent="0.25">
      <c r="A9" s="6" t="s">
        <v>4</v>
      </c>
      <c r="B9" s="45">
        <v>845791.70454545505</v>
      </c>
      <c r="C9" s="42">
        <v>5.7728810242205197</v>
      </c>
      <c r="D9" s="42">
        <v>94.588550983899793</v>
      </c>
      <c r="E9" s="4">
        <f t="shared" si="1"/>
        <v>7.6803437884574666E-2</v>
      </c>
      <c r="F9" s="45">
        <v>7598.1287878787898</v>
      </c>
      <c r="G9" s="42">
        <v>44.656815056170302</v>
      </c>
      <c r="H9" s="42">
        <v>0.84973166368515196</v>
      </c>
      <c r="I9" s="16">
        <f t="shared" si="0"/>
        <v>0.18202436528623042</v>
      </c>
      <c r="J9" s="53">
        <v>853389.83333333302</v>
      </c>
      <c r="K9" s="48">
        <v>5.7449113042147397</v>
      </c>
      <c r="L9" s="48">
        <v>95.438282647584998</v>
      </c>
      <c r="M9" s="21">
        <f t="shared" si="2"/>
        <v>7.7200769768551239E-2</v>
      </c>
      <c r="N9" s="45">
        <v>40789.9545454545</v>
      </c>
      <c r="O9" s="42">
        <v>21.2512888168655</v>
      </c>
      <c r="P9" s="42">
        <v>4.5617173524150303</v>
      </c>
      <c r="Q9" s="16">
        <f t="shared" si="3"/>
        <v>0.11176490476238705</v>
      </c>
      <c r="R9" s="53">
        <v>894179.78787878796</v>
      </c>
      <c r="S9" s="48">
        <v>5.6586582462826298</v>
      </c>
      <c r="T9" s="48">
        <v>100</v>
      </c>
      <c r="U9" s="21">
        <f t="shared" si="4"/>
        <v>7.8305460372317531E-2</v>
      </c>
      <c r="W9" s="40"/>
      <c r="Y9" s="40"/>
      <c r="Z9" s="71"/>
      <c r="AB9" s="71"/>
    </row>
    <row r="10" spans="1:28" x14ac:dyDescent="0.25">
      <c r="A10" s="6" t="s">
        <v>5</v>
      </c>
      <c r="B10" s="45">
        <v>538650.82652274496</v>
      </c>
      <c r="C10" s="42">
        <v>4.04662227520478</v>
      </c>
      <c r="D10" s="42">
        <v>96.5112139551442</v>
      </c>
      <c r="E10" s="4">
        <f t="shared" si="1"/>
        <v>4.8913030328841568E-2</v>
      </c>
      <c r="F10" s="45">
        <v>2185.59907478797</v>
      </c>
      <c r="G10" s="42">
        <v>47.076350633470398</v>
      </c>
      <c r="H10" s="42">
        <v>0.39159843360626601</v>
      </c>
      <c r="I10" s="16">
        <f t="shared" si="0"/>
        <v>5.2359244685758699E-2</v>
      </c>
      <c r="J10" s="53">
        <v>540836.425597533</v>
      </c>
      <c r="K10" s="48">
        <v>4.0407188551789401</v>
      </c>
      <c r="L10" s="48">
        <v>96.902812388750405</v>
      </c>
      <c r="M10" s="21">
        <f t="shared" si="2"/>
        <v>4.8926043812725702E-2</v>
      </c>
      <c r="N10" s="45">
        <v>17286.101773323098</v>
      </c>
      <c r="O10" s="42">
        <v>17.335178140134399</v>
      </c>
      <c r="P10" s="42">
        <v>3.0971876112495602</v>
      </c>
      <c r="Q10" s="16">
        <f t="shared" si="3"/>
        <v>4.7364100792401588E-2</v>
      </c>
      <c r="R10" s="53">
        <v>558122.52737085603</v>
      </c>
      <c r="S10" s="48">
        <v>4.0096227473158601</v>
      </c>
      <c r="T10" s="48">
        <v>100</v>
      </c>
      <c r="U10" s="21">
        <f t="shared" si="4"/>
        <v>4.8876123171619539E-2</v>
      </c>
      <c r="W10" s="40"/>
      <c r="Y10" s="40"/>
      <c r="Z10" s="71"/>
      <c r="AB10" s="71"/>
    </row>
    <row r="11" spans="1:28" x14ac:dyDescent="0.25">
      <c r="A11" s="6" t="s">
        <v>6</v>
      </c>
      <c r="B11" s="45">
        <v>1158458.78266577</v>
      </c>
      <c r="C11" s="42">
        <v>4.7122325356106396</v>
      </c>
      <c r="D11" s="42">
        <v>96.170299144385993</v>
      </c>
      <c r="E11" s="4">
        <f t="shared" si="1"/>
        <v>0.10519566067880343</v>
      </c>
      <c r="F11" s="45">
        <v>2985.47728025058</v>
      </c>
      <c r="G11" s="42">
        <v>59.777005014097298</v>
      </c>
      <c r="H11" s="42">
        <v>0.24784156970158</v>
      </c>
      <c r="I11" s="16">
        <f t="shared" si="0"/>
        <v>7.1521505121234646E-2</v>
      </c>
      <c r="J11" s="53">
        <v>1161444.2599460201</v>
      </c>
      <c r="K11" s="48">
        <v>4.7020905483567104</v>
      </c>
      <c r="L11" s="48">
        <v>96.418140714087599</v>
      </c>
      <c r="M11" s="21">
        <f t="shared" si="2"/>
        <v>0.1050685014149627</v>
      </c>
      <c r="N11" s="45">
        <v>43146.755130796097</v>
      </c>
      <c r="O11" s="42">
        <v>18.1072570265639</v>
      </c>
      <c r="P11" s="42">
        <v>3.5818592859124498</v>
      </c>
      <c r="Q11" s="16">
        <f t="shared" si="3"/>
        <v>0.11822256317117769</v>
      </c>
      <c r="R11" s="53">
        <v>1204591.01507682</v>
      </c>
      <c r="S11" s="48">
        <v>4.6459183416679304</v>
      </c>
      <c r="T11" s="48">
        <v>100</v>
      </c>
      <c r="U11" s="21">
        <f t="shared" si="4"/>
        <v>0.10548891316332708</v>
      </c>
      <c r="W11" s="40"/>
      <c r="Y11" s="40"/>
      <c r="Z11" s="71"/>
      <c r="AB11" s="71"/>
    </row>
    <row r="12" spans="1:28" x14ac:dyDescent="0.25">
      <c r="A12" s="6" t="s">
        <v>7</v>
      </c>
      <c r="B12" s="45">
        <v>880082.27618381102</v>
      </c>
      <c r="C12" s="42">
        <v>6.0653580607742299</v>
      </c>
      <c r="D12" s="42">
        <v>96.764320069960604</v>
      </c>
      <c r="E12" s="4">
        <f t="shared" si="1"/>
        <v>7.9917246845692819E-2</v>
      </c>
      <c r="F12" s="45">
        <v>3976.87427105202</v>
      </c>
      <c r="G12" s="42">
        <v>61.849974785761297</v>
      </c>
      <c r="H12" s="42">
        <v>0.43725404459991302</v>
      </c>
      <c r="I12" s="16">
        <f t="shared" si="0"/>
        <v>9.527188011950978E-2</v>
      </c>
      <c r="J12" s="53">
        <v>884059.15045486402</v>
      </c>
      <c r="K12" s="48">
        <v>6.0556420184260196</v>
      </c>
      <c r="L12" s="48">
        <v>97.2015741145606</v>
      </c>
      <c r="M12" s="21">
        <f t="shared" si="2"/>
        <v>7.9975228518323088E-2</v>
      </c>
      <c r="N12" s="45">
        <v>25451.995334732899</v>
      </c>
      <c r="O12" s="42">
        <v>26.007623912746801</v>
      </c>
      <c r="P12" s="42">
        <v>2.7984258854394399</v>
      </c>
      <c r="Q12" s="16">
        <f t="shared" si="3"/>
        <v>6.9738735095406956E-2</v>
      </c>
      <c r="R12" s="53">
        <v>909511.14578959602</v>
      </c>
      <c r="S12" s="48">
        <v>6.0313403622099502</v>
      </c>
      <c r="T12" s="48">
        <v>100</v>
      </c>
      <c r="U12" s="21">
        <f t="shared" si="4"/>
        <v>7.9648064013791625E-2</v>
      </c>
      <c r="W12" s="40"/>
      <c r="Y12" s="40"/>
      <c r="Z12" s="71"/>
      <c r="AB12" s="71"/>
    </row>
    <row r="13" spans="1:28" x14ac:dyDescent="0.25">
      <c r="A13" s="6" t="s">
        <v>8</v>
      </c>
      <c r="B13" s="45">
        <v>812817.88959085406</v>
      </c>
      <c r="C13" s="42">
        <v>2.84842063334266</v>
      </c>
      <c r="D13" s="42">
        <v>96.787577050734896</v>
      </c>
      <c r="E13" s="4">
        <f t="shared" si="1"/>
        <v>7.3809199072497209E-2</v>
      </c>
      <c r="F13" s="45">
        <v>2289.62785800241</v>
      </c>
      <c r="G13" s="42">
        <v>42.522268463270201</v>
      </c>
      <c r="H13" s="42">
        <v>0.27264106211474598</v>
      </c>
      <c r="I13" s="16">
        <f t="shared" si="0"/>
        <v>5.4851407396440219E-2</v>
      </c>
      <c r="J13" s="53">
        <v>815107.51744885696</v>
      </c>
      <c r="K13" s="48">
        <v>2.8427944301691901</v>
      </c>
      <c r="L13" s="48">
        <v>97.060218112849697</v>
      </c>
      <c r="M13" s="21">
        <f t="shared" si="2"/>
        <v>7.3737611268923323E-2</v>
      </c>
      <c r="N13" s="45">
        <v>24688.1612515042</v>
      </c>
      <c r="O13" s="42">
        <v>12.785639418150501</v>
      </c>
      <c r="P13" s="42">
        <v>2.9397818871503101</v>
      </c>
      <c r="Q13" s="16">
        <f t="shared" si="3"/>
        <v>6.7645821668126993E-2</v>
      </c>
      <c r="R13" s="53">
        <v>839795.67870036105</v>
      </c>
      <c r="S13" s="48">
        <v>2.8157617919366</v>
      </c>
      <c r="T13" s="48">
        <v>100</v>
      </c>
      <c r="U13" s="21">
        <f t="shared" si="4"/>
        <v>7.3542913998665457E-2</v>
      </c>
      <c r="W13" s="40"/>
      <c r="Y13" s="40"/>
      <c r="Z13" s="71"/>
      <c r="AB13" s="71"/>
    </row>
    <row r="14" spans="1:28" x14ac:dyDescent="0.25">
      <c r="A14" s="6" t="s">
        <v>9</v>
      </c>
      <c r="B14" s="45">
        <v>101458.90701219501</v>
      </c>
      <c r="C14" s="42">
        <v>15.656903055709099</v>
      </c>
      <c r="D14" s="42">
        <v>98.854961832061093</v>
      </c>
      <c r="E14" s="4">
        <f t="shared" si="1"/>
        <v>9.2131346532131585E-3</v>
      </c>
      <c r="F14" s="45">
        <v>783.46646341463395</v>
      </c>
      <c r="G14" s="42">
        <v>138.16197457853499</v>
      </c>
      <c r="H14" s="42">
        <v>0.76335877862595403</v>
      </c>
      <c r="I14" s="16">
        <f t="shared" si="0"/>
        <v>1.8769092984262194E-2</v>
      </c>
      <c r="J14" s="53">
        <v>102242.37347561</v>
      </c>
      <c r="K14" s="48">
        <v>15.6402174523</v>
      </c>
      <c r="L14" s="48">
        <v>99.618320610686993</v>
      </c>
      <c r="M14" s="21">
        <f t="shared" si="2"/>
        <v>9.2492195559092487E-3</v>
      </c>
      <c r="N14" s="45">
        <v>391.73323170731697</v>
      </c>
      <c r="O14" s="42">
        <v>195.994523318023</v>
      </c>
      <c r="P14" s="42">
        <v>0.38167938931297701</v>
      </c>
      <c r="Q14" s="16">
        <f t="shared" si="3"/>
        <v>1.0733531778085619E-3</v>
      </c>
      <c r="R14" s="53">
        <v>102634.106707317</v>
      </c>
      <c r="S14" s="48">
        <v>15.6133649885029</v>
      </c>
      <c r="T14" s="48">
        <v>100</v>
      </c>
      <c r="U14" s="21">
        <f t="shared" si="4"/>
        <v>8.9879139347169672E-3</v>
      </c>
      <c r="W14" s="40"/>
      <c r="Y14" s="40"/>
      <c r="Z14" s="71"/>
      <c r="AB14" s="71"/>
    </row>
    <row r="15" spans="1:28" x14ac:dyDescent="0.25">
      <c r="A15" s="6" t="s">
        <v>10</v>
      </c>
      <c r="B15" s="45">
        <v>517857.50416621601</v>
      </c>
      <c r="C15" s="42">
        <v>5.6626215242302003</v>
      </c>
      <c r="D15" s="42">
        <v>97.121495327102807</v>
      </c>
      <c r="E15" s="4">
        <f t="shared" si="1"/>
        <v>4.7024860187847024E-2</v>
      </c>
      <c r="F15" s="45">
        <v>2391.9515203982301</v>
      </c>
      <c r="G15" s="42">
        <v>56.445005995172103</v>
      </c>
      <c r="H15" s="42">
        <v>0.44859813084112199</v>
      </c>
      <c r="I15" s="16">
        <f t="shared" si="0"/>
        <v>5.730272142668863E-2</v>
      </c>
      <c r="J15" s="53">
        <v>520249.45568661398</v>
      </c>
      <c r="K15" s="48">
        <v>5.6490727565311802</v>
      </c>
      <c r="L15" s="48">
        <v>97.570093457943898</v>
      </c>
      <c r="M15" s="21">
        <f t="shared" si="2"/>
        <v>4.7063671117099554E-2</v>
      </c>
      <c r="N15" s="45">
        <v>12956.4040688237</v>
      </c>
      <c r="O15" s="42">
        <v>28.4866286170728</v>
      </c>
      <c r="P15" s="42">
        <v>2.4299065420560702</v>
      </c>
      <c r="Q15" s="16">
        <f t="shared" si="3"/>
        <v>3.5500683512687398E-2</v>
      </c>
      <c r="R15" s="53">
        <v>533205.85975543805</v>
      </c>
      <c r="S15" s="48">
        <v>5.6171074658315598</v>
      </c>
      <c r="T15" s="48">
        <v>100</v>
      </c>
      <c r="U15" s="21">
        <f t="shared" si="4"/>
        <v>4.6694111058375704E-2</v>
      </c>
      <c r="W15" s="40"/>
      <c r="Y15" s="40"/>
      <c r="Z15" s="71"/>
      <c r="AB15" s="71"/>
    </row>
    <row r="16" spans="1:28" x14ac:dyDescent="0.25">
      <c r="A16" s="6" t="s">
        <v>11</v>
      </c>
      <c r="B16" s="45">
        <v>493919.74045020499</v>
      </c>
      <c r="C16" s="42">
        <v>4.2271837134821899</v>
      </c>
      <c r="D16" s="42">
        <v>92.758233532934099</v>
      </c>
      <c r="E16" s="4">
        <f t="shared" si="1"/>
        <v>4.4851154133770353E-2</v>
      </c>
      <c r="F16" s="45">
        <v>9067.3182128240096</v>
      </c>
      <c r="G16" s="42">
        <v>23.731975217231099</v>
      </c>
      <c r="H16" s="42">
        <v>1.70284431137725</v>
      </c>
      <c r="I16" s="16">
        <f t="shared" si="0"/>
        <v>0.21722096171501443</v>
      </c>
      <c r="J16" s="53">
        <v>502987.05866302899</v>
      </c>
      <c r="K16" s="48">
        <v>4.1929018621265097</v>
      </c>
      <c r="L16" s="48">
        <v>94.461077844311404</v>
      </c>
      <c r="M16" s="21">
        <f t="shared" si="2"/>
        <v>4.5502051460739566E-2</v>
      </c>
      <c r="N16" s="45">
        <v>29493.694406548399</v>
      </c>
      <c r="O16" s="42">
        <v>12.299727607375599</v>
      </c>
      <c r="P16" s="42">
        <v>5.5389221556886197</v>
      </c>
      <c r="Q16" s="16">
        <f t="shared" si="3"/>
        <v>8.0813033090427047E-2</v>
      </c>
      <c r="R16" s="53">
        <v>532480.75306957704</v>
      </c>
      <c r="S16" s="48">
        <v>4.1109083355795297</v>
      </c>
      <c r="T16" s="48">
        <v>100</v>
      </c>
      <c r="U16" s="21">
        <f t="shared" si="4"/>
        <v>4.6630611733491513E-2</v>
      </c>
      <c r="W16" s="40"/>
      <c r="Y16" s="40"/>
      <c r="Z16" s="71"/>
      <c r="AB16" s="71"/>
    </row>
    <row r="17" spans="1:28" x14ac:dyDescent="0.25">
      <c r="A17" s="6" t="s">
        <v>12</v>
      </c>
      <c r="B17" s="45">
        <v>168426.36789952</v>
      </c>
      <c r="C17" s="42">
        <v>7.3572530739889501</v>
      </c>
      <c r="D17" s="42">
        <v>97.124784358826901</v>
      </c>
      <c r="E17" s="4">
        <f t="shared" si="1"/>
        <v>1.5294219623550476E-2</v>
      </c>
      <c r="F17" s="45">
        <v>199.43915677859101</v>
      </c>
      <c r="G17" s="42">
        <v>138.57518581324001</v>
      </c>
      <c r="H17" s="42">
        <v>0.115008625646924</v>
      </c>
      <c r="I17" s="16">
        <f t="shared" si="0"/>
        <v>4.7778587253953179E-3</v>
      </c>
      <c r="J17" s="53">
        <v>168625.807056299</v>
      </c>
      <c r="K17" s="48">
        <v>7.3506474113739202</v>
      </c>
      <c r="L17" s="48">
        <v>97.239792984473894</v>
      </c>
      <c r="M17" s="21">
        <f t="shared" si="2"/>
        <v>1.5254508079550382E-2</v>
      </c>
      <c r="N17" s="45">
        <v>4786.5397626861904</v>
      </c>
      <c r="O17" s="42">
        <v>29.8474244446823</v>
      </c>
      <c r="P17" s="42">
        <v>2.7602070155261602</v>
      </c>
      <c r="Q17" s="16">
        <f t="shared" si="3"/>
        <v>1.3115169327336645E-2</v>
      </c>
      <c r="R17" s="53">
        <v>173412.34681898501</v>
      </c>
      <c r="S17" s="48">
        <v>7.3375931462160997</v>
      </c>
      <c r="T17" s="48">
        <v>100</v>
      </c>
      <c r="U17" s="21">
        <f t="shared" si="4"/>
        <v>1.5186133522563315E-2</v>
      </c>
      <c r="W17" s="40"/>
      <c r="Y17" s="40"/>
      <c r="Z17" s="71"/>
      <c r="AB17" s="71"/>
    </row>
    <row r="18" spans="1:28" x14ac:dyDescent="0.25">
      <c r="A18" s="6" t="s">
        <v>13</v>
      </c>
      <c r="B18" s="45">
        <v>520944.17974492803</v>
      </c>
      <c r="C18" s="42">
        <v>5.2909769905052801</v>
      </c>
      <c r="D18" s="42">
        <v>94.874467454801405</v>
      </c>
      <c r="E18" s="4">
        <f t="shared" si="1"/>
        <v>4.7305150588906046E-2</v>
      </c>
      <c r="F18" s="45">
        <v>2798.5975483797401</v>
      </c>
      <c r="G18" s="42">
        <v>52.221751360946399</v>
      </c>
      <c r="H18" s="42">
        <v>0.50968119492734398</v>
      </c>
      <c r="I18" s="16">
        <f t="shared" si="0"/>
        <v>6.7044525916444525E-2</v>
      </c>
      <c r="J18" s="53">
        <v>523742.777293308</v>
      </c>
      <c r="K18" s="48">
        <v>5.2731653291120999</v>
      </c>
      <c r="L18" s="48">
        <v>95.384148649728701</v>
      </c>
      <c r="M18" s="21">
        <f t="shared" si="2"/>
        <v>4.7379689783542407E-2</v>
      </c>
      <c r="N18" s="45">
        <v>25345.079239966799</v>
      </c>
      <c r="O18" s="42">
        <v>18.381918181895699</v>
      </c>
      <c r="P18" s="42">
        <v>4.6158513502712797</v>
      </c>
      <c r="Q18" s="16">
        <f t="shared" si="3"/>
        <v>6.9445783870472802E-2</v>
      </c>
      <c r="R18" s="53">
        <v>549087.85653327499</v>
      </c>
      <c r="S18" s="48">
        <v>5.1713631358489298</v>
      </c>
      <c r="T18" s="48">
        <v>100</v>
      </c>
      <c r="U18" s="21">
        <f t="shared" si="4"/>
        <v>4.8084935461005535E-2</v>
      </c>
      <c r="W18" s="40"/>
      <c r="Y18" s="40"/>
      <c r="Z18" s="71"/>
      <c r="AB18" s="71"/>
    </row>
    <row r="19" spans="1:28" ht="15.75" thickBot="1" x14ac:dyDescent="0.3">
      <c r="A19" s="24" t="s">
        <v>14</v>
      </c>
      <c r="B19" s="46">
        <v>13054.3720136519</v>
      </c>
      <c r="C19" s="43">
        <v>50.158486068704804</v>
      </c>
      <c r="D19" s="43">
        <v>94.285714285714306</v>
      </c>
      <c r="E19" s="13">
        <f t="shared" si="1"/>
        <v>1.1854226574750713E-3</v>
      </c>
      <c r="F19" s="46" t="s">
        <v>21</v>
      </c>
      <c r="G19" s="43" t="s">
        <v>21</v>
      </c>
      <c r="H19" s="43" t="s">
        <v>21</v>
      </c>
      <c r="I19" s="17" t="s">
        <v>21</v>
      </c>
      <c r="J19" s="54">
        <v>13054.3720136519</v>
      </c>
      <c r="K19" s="55">
        <v>50.158486068704804</v>
      </c>
      <c r="L19" s="55">
        <v>94.285714285714306</v>
      </c>
      <c r="M19" s="56">
        <f t="shared" si="2"/>
        <v>1.1809463025385148E-3</v>
      </c>
      <c r="N19" s="46">
        <v>791.17406143344704</v>
      </c>
      <c r="O19" s="43">
        <v>138.06232030949201</v>
      </c>
      <c r="P19" s="43">
        <v>5.7142857142857197</v>
      </c>
      <c r="Q19" s="23">
        <f t="shared" si="3"/>
        <v>2.1678252553099259E-3</v>
      </c>
      <c r="R19" s="70">
        <v>13845.5460750853</v>
      </c>
      <c r="S19" s="49">
        <v>50.661222989318198</v>
      </c>
      <c r="T19" s="49">
        <v>100</v>
      </c>
      <c r="U19" s="22">
        <f t="shared" si="4"/>
        <v>1.21248754916238E-3</v>
      </c>
      <c r="W19" s="40"/>
      <c r="Y19" s="40"/>
      <c r="Z19" s="71"/>
      <c r="AB19" s="71"/>
    </row>
    <row r="20" spans="1:28" s="5" customFormat="1" ht="26.25" x14ac:dyDescent="0.25">
      <c r="A20" s="25" t="s">
        <v>35</v>
      </c>
      <c r="B20" s="60">
        <v>11012419.8582955</v>
      </c>
      <c r="C20" s="57">
        <v>1.3610287064936599</v>
      </c>
      <c r="D20" s="57">
        <v>96.438391753714996</v>
      </c>
      <c r="E20" s="14">
        <f>SUM(E6:E19)</f>
        <v>1.0000000000000011</v>
      </c>
      <c r="F20" s="63">
        <v>41742.372104585302</v>
      </c>
      <c r="G20" s="57">
        <v>15.7024162233776</v>
      </c>
      <c r="H20" s="57">
        <v>0.36554792548332898</v>
      </c>
      <c r="I20" s="18">
        <f>SUM(I6:I19)</f>
        <v>1</v>
      </c>
      <c r="J20" s="60">
        <v>11054162.2304001</v>
      </c>
      <c r="K20" s="57">
        <v>1.35845896977673</v>
      </c>
      <c r="L20" s="57">
        <v>96.803939679198294</v>
      </c>
      <c r="M20" s="15">
        <f>SUM(M6:M19)</f>
        <v>1.0000000000000009</v>
      </c>
      <c r="N20" s="66">
        <v>364962.10176328802</v>
      </c>
      <c r="O20" s="57">
        <v>5.7307712745588804</v>
      </c>
      <c r="P20" s="57">
        <v>3.19606032080172</v>
      </c>
      <c r="Q20" s="18">
        <f>SUM(Q6:Q19)</f>
        <v>1.0000000000000007</v>
      </c>
      <c r="R20" s="60">
        <v>11419124.332163399</v>
      </c>
      <c r="S20" s="57">
        <v>1.34535209078649</v>
      </c>
      <c r="T20" s="57">
        <v>100</v>
      </c>
      <c r="U20" s="15">
        <f>SUM(U6:U19)</f>
        <v>0.999999999999999</v>
      </c>
      <c r="W20" s="40"/>
      <c r="Y20" s="40"/>
      <c r="Z20" s="71"/>
      <c r="AB20" s="71"/>
    </row>
    <row r="21" spans="1:28" s="5" customFormat="1" ht="26.25" x14ac:dyDescent="0.25">
      <c r="A21" s="7" t="s">
        <v>36</v>
      </c>
      <c r="B21" s="61">
        <v>10847138</v>
      </c>
      <c r="C21" s="58"/>
      <c r="D21" s="58"/>
      <c r="E21" s="9">
        <f t="shared" si="1"/>
        <v>0.98499132248658361</v>
      </c>
      <c r="F21" s="64">
        <v>40852</v>
      </c>
      <c r="G21" s="58"/>
      <c r="H21" s="58"/>
      <c r="I21" s="19">
        <f>F21/F$20</f>
        <v>0.97866982493581156</v>
      </c>
      <c r="J21" s="61">
        <v>10887990</v>
      </c>
      <c r="K21" s="58"/>
      <c r="L21" s="58"/>
      <c r="M21" s="10">
        <f t="shared" si="2"/>
        <v>0.98496745145072062</v>
      </c>
      <c r="N21" s="67">
        <v>327385</v>
      </c>
      <c r="O21" s="58"/>
      <c r="P21" s="58"/>
      <c r="Q21" s="19">
        <f t="shared" si="3"/>
        <v>0.89703834567551821</v>
      </c>
      <c r="R21" s="61">
        <v>11215375</v>
      </c>
      <c r="S21" s="58"/>
      <c r="T21" s="58"/>
      <c r="U21" s="10">
        <f t="shared" si="4"/>
        <v>0.98215718419060261</v>
      </c>
      <c r="W21" s="40"/>
      <c r="Y21" s="40"/>
      <c r="Z21" s="71"/>
      <c r="AB21" s="71"/>
    </row>
    <row r="22" spans="1:28" s="5" customFormat="1" ht="27" thickBot="1" x14ac:dyDescent="0.3">
      <c r="A22" s="8" t="s">
        <v>37</v>
      </c>
      <c r="B22" s="62">
        <f>B20-B21</f>
        <v>165281.85829550028</v>
      </c>
      <c r="C22" s="59"/>
      <c r="D22" s="59"/>
      <c r="E22" s="11">
        <f t="shared" si="1"/>
        <v>1.5008677513416434E-2</v>
      </c>
      <c r="F22" s="65">
        <f t="shared" ref="F22:N22" si="5">F20-F21</f>
        <v>890.37210458530171</v>
      </c>
      <c r="G22" s="59"/>
      <c r="H22" s="59"/>
      <c r="I22" s="20">
        <f>F22/F$20</f>
        <v>2.1330175064188467E-2</v>
      </c>
      <c r="J22" s="62">
        <f t="shared" si="5"/>
        <v>166172.23040010035</v>
      </c>
      <c r="K22" s="59"/>
      <c r="L22" s="59"/>
      <c r="M22" s="12">
        <f t="shared" si="2"/>
        <v>1.5032548549279417E-2</v>
      </c>
      <c r="N22" s="68">
        <f t="shared" si="5"/>
        <v>37577.101763288025</v>
      </c>
      <c r="O22" s="59"/>
      <c r="P22" s="59"/>
      <c r="Q22" s="20">
        <f t="shared" si="3"/>
        <v>0.10296165432448184</v>
      </c>
      <c r="R22" s="62">
        <f>SUM(J22:N22)</f>
        <v>203749.34719593692</v>
      </c>
      <c r="S22" s="59"/>
      <c r="T22" s="59"/>
      <c r="U22" s="12">
        <f t="shared" si="4"/>
        <v>1.7842817125832605E-2</v>
      </c>
      <c r="W22" s="40"/>
      <c r="Y22" s="40"/>
      <c r="Z22" s="71"/>
      <c r="AB22" s="71"/>
    </row>
    <row r="23" spans="1:28" x14ac:dyDescent="0.25">
      <c r="B23" s="71"/>
      <c r="E23" s="71"/>
      <c r="F23" s="71"/>
      <c r="G23" s="3"/>
      <c r="H23" s="3"/>
      <c r="I23" s="71"/>
      <c r="J23" s="71"/>
      <c r="K23" s="3"/>
      <c r="L23" s="3"/>
      <c r="M23" s="71"/>
      <c r="N23" s="71"/>
      <c r="O23" s="3"/>
      <c r="P23" s="3"/>
      <c r="Q23" s="71"/>
      <c r="R23" s="71"/>
      <c r="S23" s="3"/>
      <c r="T23" s="3"/>
      <c r="U23" s="71"/>
    </row>
    <row r="24" spans="1:28" x14ac:dyDescent="0.25">
      <c r="A24" s="86" t="s">
        <v>38</v>
      </c>
    </row>
    <row r="25" spans="1:28" x14ac:dyDescent="0.25">
      <c r="A25" s="3" t="s">
        <v>40</v>
      </c>
    </row>
    <row r="26" spans="1:28" x14ac:dyDescent="0.25">
      <c r="A26" s="3" t="s">
        <v>39</v>
      </c>
    </row>
    <row r="27" spans="1:28" x14ac:dyDescent="0.25">
      <c r="A27" s="3" t="s">
        <v>41</v>
      </c>
    </row>
    <row r="29" spans="1:28" s="3" customFormat="1" x14ac:dyDescent="0.25">
      <c r="A29" s="26" t="s">
        <v>22</v>
      </c>
    </row>
    <row r="30" spans="1:28" x14ac:dyDescent="0.25">
      <c r="A30" s="26" t="s">
        <v>30</v>
      </c>
    </row>
    <row r="31" spans="1:28" x14ac:dyDescent="0.25">
      <c r="A31" s="26" t="s">
        <v>31</v>
      </c>
    </row>
    <row r="32" spans="1:28" x14ac:dyDescent="0.25">
      <c r="A32" s="26" t="s">
        <v>32</v>
      </c>
    </row>
    <row r="33" spans="1:1" x14ac:dyDescent="0.25">
      <c r="A33" s="26" t="s">
        <v>23</v>
      </c>
    </row>
    <row r="34" spans="1:1" x14ac:dyDescent="0.25">
      <c r="A34" s="26" t="s">
        <v>24</v>
      </c>
    </row>
    <row r="35" spans="1:1" x14ac:dyDescent="0.25">
      <c r="A35" s="27"/>
    </row>
    <row r="36" spans="1:1" x14ac:dyDescent="0.25">
      <c r="A36" s="26" t="s">
        <v>25</v>
      </c>
    </row>
  </sheetData>
  <mergeCells count="7">
    <mergeCell ref="A1:R1"/>
    <mergeCell ref="R4:U4"/>
    <mergeCell ref="N4:Q4"/>
    <mergeCell ref="J4:M4"/>
    <mergeCell ref="F4:I4"/>
    <mergeCell ref="B4:E4"/>
    <mergeCell ref="B3:U3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2020-01-10T16:29:40Z</dcterms:created>
  <dcterms:modified xsi:type="dcterms:W3CDTF">2020-01-14T10:48:26Z</dcterms:modified>
</cp:coreProperties>
</file>