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HR\Originals_more_recent\Tabular_data\Info_level_B\Topic_Area\Data_for_CBM\"/>
    </mc:Choice>
  </mc:AlternateContent>
  <bookViews>
    <workbookView xWindow="0" yWindow="0" windowWidth="28800" windowHeight="12300"/>
  </bookViews>
  <sheets>
    <sheet name="Area" sheetId="1" r:id="rId1"/>
  </sheets>
  <definedNames>
    <definedName name="_xlnm._FilterDatabase" localSheetId="0" hidden="1">Area!$B$4:$AJ$4</definedName>
  </definedNames>
  <calcPr calcId="162913"/>
</workbook>
</file>

<file path=xl/calcChain.xml><?xml version="1.0" encoding="utf-8"?>
<calcChain xmlns="http://schemas.openxmlformats.org/spreadsheetml/2006/main">
  <c r="AH6" i="1" l="1"/>
  <c r="AI5" i="1"/>
  <c r="AH5" i="1"/>
  <c r="AG5" i="1"/>
  <c r="AE16" i="1"/>
  <c r="AF16" i="1"/>
  <c r="AH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D16" i="1"/>
  <c r="AH26" i="1" l="1"/>
  <c r="AH15" i="1"/>
  <c r="AH14" i="1"/>
  <c r="AH13" i="1"/>
  <c r="AH12" i="1"/>
  <c r="AH11" i="1"/>
  <c r="AH10" i="1"/>
  <c r="AH9" i="1"/>
  <c r="AH8" i="1"/>
  <c r="AH7" i="1"/>
  <c r="AH25" i="1" l="1"/>
  <c r="AG11" i="1"/>
  <c r="AE15" i="1"/>
  <c r="AE7" i="1"/>
  <c r="AC11" i="1"/>
  <c r="AA15" i="1"/>
  <c r="AA7" i="1"/>
  <c r="W15" i="1"/>
  <c r="W7" i="1"/>
  <c r="U11" i="1"/>
  <c r="S15" i="1"/>
  <c r="S9" i="1"/>
  <c r="S7" i="1"/>
  <c r="Q13" i="1"/>
  <c r="Q11" i="1"/>
  <c r="Q5" i="1"/>
  <c r="O15" i="1"/>
  <c r="O9" i="1"/>
  <c r="O7" i="1"/>
  <c r="M13" i="1"/>
  <c r="M12" i="1"/>
  <c r="M11" i="1"/>
  <c r="M5" i="1"/>
  <c r="K15" i="1"/>
  <c r="K10" i="1"/>
  <c r="K9" i="1"/>
  <c r="K8" i="1"/>
  <c r="K7" i="1"/>
  <c r="G15" i="1"/>
  <c r="G9" i="1"/>
  <c r="G7" i="1"/>
  <c r="E13" i="1"/>
  <c r="E12" i="1"/>
  <c r="E11" i="1"/>
  <c r="E5" i="1"/>
  <c r="F16" i="1"/>
  <c r="G14" i="1" s="1"/>
  <c r="H16" i="1"/>
  <c r="I10" i="1" s="1"/>
  <c r="J16" i="1"/>
  <c r="L16" i="1"/>
  <c r="M10" i="1" s="1"/>
  <c r="N16" i="1"/>
  <c r="O14" i="1" s="1"/>
  <c r="P16" i="1"/>
  <c r="Q10" i="1" s="1"/>
  <c r="R16" i="1"/>
  <c r="S14" i="1" s="1"/>
  <c r="T16" i="1"/>
  <c r="U10" i="1" s="1"/>
  <c r="V16" i="1"/>
  <c r="W14" i="1" s="1"/>
  <c r="X16" i="1"/>
  <c r="Y10" i="1" s="1"/>
  <c r="Z16" i="1"/>
  <c r="AB16" i="1"/>
  <c r="AC10" i="1" s="1"/>
  <c r="AD16" i="1"/>
  <c r="AE14" i="1" s="1"/>
  <c r="AG10" i="1"/>
  <c r="E10" i="1"/>
  <c r="G8" i="1" l="1"/>
  <c r="I12" i="1"/>
  <c r="O8" i="1"/>
  <c r="Q12" i="1"/>
  <c r="S8" i="1"/>
  <c r="U12" i="1"/>
  <c r="W8" i="1"/>
  <c r="Y12" i="1"/>
  <c r="AA8" i="1"/>
  <c r="AC12" i="1"/>
  <c r="AE8" i="1"/>
  <c r="AG12" i="1"/>
  <c r="I11" i="1"/>
  <c r="U5" i="1"/>
  <c r="U13" i="1"/>
  <c r="W9" i="1"/>
  <c r="Y5" i="1"/>
  <c r="Y13" i="1"/>
  <c r="AA9" i="1"/>
  <c r="AC5" i="1"/>
  <c r="AC13" i="1"/>
  <c r="AE9" i="1"/>
  <c r="AG13" i="1"/>
  <c r="AI22" i="1"/>
  <c r="Y11" i="1"/>
  <c r="I5" i="1"/>
  <c r="I6" i="1"/>
  <c r="I14" i="1"/>
  <c r="M6" i="1"/>
  <c r="M14" i="1"/>
  <c r="O10" i="1"/>
  <c r="Q6" i="1"/>
  <c r="Q14" i="1"/>
  <c r="S10" i="1"/>
  <c r="U6" i="1"/>
  <c r="U14" i="1"/>
  <c r="W10" i="1"/>
  <c r="Y6" i="1"/>
  <c r="Y14" i="1"/>
  <c r="AA10" i="1"/>
  <c r="AC6" i="1"/>
  <c r="AC14" i="1"/>
  <c r="AE10" i="1"/>
  <c r="AG6" i="1"/>
  <c r="AG14" i="1"/>
  <c r="AI23" i="1"/>
  <c r="G10" i="1"/>
  <c r="E7" i="1"/>
  <c r="E15" i="1"/>
  <c r="G11" i="1"/>
  <c r="I7" i="1"/>
  <c r="I15" i="1"/>
  <c r="K11" i="1"/>
  <c r="M7" i="1"/>
  <c r="M15" i="1"/>
  <c r="O11" i="1"/>
  <c r="Q7" i="1"/>
  <c r="Q15" i="1"/>
  <c r="S11" i="1"/>
  <c r="U7" i="1"/>
  <c r="U15" i="1"/>
  <c r="W11" i="1"/>
  <c r="Y7" i="1"/>
  <c r="Y15" i="1"/>
  <c r="AA11" i="1"/>
  <c r="AC7" i="1"/>
  <c r="AC15" i="1"/>
  <c r="AE11" i="1"/>
  <c r="AG7" i="1"/>
  <c r="AG15" i="1"/>
  <c r="AI24" i="1"/>
  <c r="E6" i="1"/>
  <c r="E8" i="1"/>
  <c r="G12" i="1"/>
  <c r="I8" i="1"/>
  <c r="K12" i="1"/>
  <c r="M8" i="1"/>
  <c r="O12" i="1"/>
  <c r="Q8" i="1"/>
  <c r="S12" i="1"/>
  <c r="U8" i="1"/>
  <c r="W12" i="1"/>
  <c r="Y8" i="1"/>
  <c r="AA12" i="1"/>
  <c r="AC8" i="1"/>
  <c r="AE12" i="1"/>
  <c r="AG8" i="1"/>
  <c r="E14" i="1"/>
  <c r="E9" i="1"/>
  <c r="G5" i="1"/>
  <c r="G13" i="1"/>
  <c r="I9" i="1"/>
  <c r="K5" i="1"/>
  <c r="K13" i="1"/>
  <c r="M9" i="1"/>
  <c r="O5" i="1"/>
  <c r="O13" i="1"/>
  <c r="Q9" i="1"/>
  <c r="S5" i="1"/>
  <c r="S13" i="1"/>
  <c r="U9" i="1"/>
  <c r="W5" i="1"/>
  <c r="W13" i="1"/>
  <c r="Y9" i="1"/>
  <c r="AA5" i="1"/>
  <c r="AA13" i="1"/>
  <c r="AC9" i="1"/>
  <c r="AE5" i="1"/>
  <c r="AE13" i="1"/>
  <c r="AG9" i="1"/>
  <c r="I13" i="1"/>
  <c r="G6" i="1"/>
  <c r="K6" i="1"/>
  <c r="K14" i="1"/>
  <c r="O6" i="1"/>
  <c r="S6" i="1"/>
  <c r="W6" i="1"/>
  <c r="AA6" i="1"/>
  <c r="AA14" i="1"/>
  <c r="AE6" i="1"/>
  <c r="AI25" i="1"/>
  <c r="AG16" i="1" l="1"/>
  <c r="AI9" i="1"/>
  <c r="AH17" i="1"/>
  <c r="H17" i="1"/>
  <c r="N17" i="1"/>
  <c r="L17" i="1"/>
  <c r="AD17" i="1"/>
  <c r="T17" i="1"/>
  <c r="R17" i="1"/>
  <c r="Z17" i="1"/>
  <c r="V17" i="1"/>
  <c r="AF17" i="1"/>
  <c r="P17" i="1"/>
  <c r="X17" i="1"/>
  <c r="AI12" i="1"/>
  <c r="AI11" i="1"/>
  <c r="AI13" i="1"/>
  <c r="AI15" i="1"/>
  <c r="AI6" i="1"/>
  <c r="AI7" i="1" l="1"/>
  <c r="AI14" i="1"/>
  <c r="AI10" i="1"/>
  <c r="F17" i="1"/>
  <c r="D17" i="1"/>
  <c r="AI8" i="1"/>
  <c r="AI16" i="1" s="1"/>
  <c r="AJ25" i="1"/>
  <c r="J17" i="1"/>
  <c r="AB17" i="1"/>
  <c r="AJ26" i="1" l="1"/>
  <c r="AJ16" i="1"/>
</calcChain>
</file>

<file path=xl/sharedStrings.xml><?xml version="1.0" encoding="utf-8"?>
<sst xmlns="http://schemas.openxmlformats.org/spreadsheetml/2006/main" count="89" uniqueCount="39">
  <si>
    <t>Total</t>
  </si>
  <si>
    <t>ha</t>
  </si>
  <si>
    <t>EVEN-AGED FORESTS</t>
  </si>
  <si>
    <t>High forest</t>
  </si>
  <si>
    <t>Coppice</t>
  </si>
  <si>
    <t>MANAGAMENT TYPE</t>
  </si>
  <si>
    <t>Other broadleaves</t>
  </si>
  <si>
    <t>Other conifers</t>
  </si>
  <si>
    <t>UNEVEN AGED FORESTS</t>
  </si>
  <si>
    <t>FOREST AREA</t>
  </si>
  <si>
    <t>Overall total</t>
  </si>
  <si>
    <t>FOREST AREA - AGE CLASSES (Age class 1 (1-10 years), Age class 2 (11-20 years) ….  Age class 15 (more than 140 years))</t>
  </si>
  <si>
    <t>FOREST TYPE
(MAIN SPECIES)</t>
  </si>
  <si>
    <t>Even-aged Forests Total</t>
  </si>
  <si>
    <t>All types</t>
  </si>
  <si>
    <t>Uneven-aged Forests Total</t>
  </si>
  <si>
    <t>Mixed - European silver fir
(Abies alba Mill.) &amp;
Common beech
(Fagus sylvatica L.)</t>
  </si>
  <si>
    <t>Other broadleaves
(mainly beech)</t>
  </si>
  <si>
    <t>Definition:</t>
  </si>
  <si>
    <t>If the category 'Cultures &amp; Plantations' is included or not considered is unclear.</t>
  </si>
  <si>
    <t>Value adding steps:</t>
  </si>
  <si>
    <t>Table formated</t>
  </si>
  <si>
    <t>Table Quality checked: Totals calculated</t>
  </si>
  <si>
    <t>JRC value adding: 2019-09</t>
  </si>
  <si>
    <t>Common beech
(Fagus sylvatica L.)</t>
  </si>
  <si>
    <t>Pedunculate oak
(Quercus robur L.)</t>
  </si>
  <si>
    <t>Sessile oak
(Quercus petraea (Matt.) Liebl.)</t>
  </si>
  <si>
    <t>Common hornbeam
(Carpinus betulus L.)</t>
  </si>
  <si>
    <t>Rows with Totals added</t>
  </si>
  <si>
    <t>% of Age Class total</t>
  </si>
  <si>
    <t>Percentage of Age Class of Total Even-aged Forests</t>
  </si>
  <si>
    <t>All Age Classes</t>
  </si>
  <si>
    <t>% even and uneven-aged forest of Total</t>
  </si>
  <si>
    <t>Interpretation of 'Definitions applying' added</t>
  </si>
  <si>
    <t>Columns and Row with Percentage Values added</t>
  </si>
  <si>
    <t>Species</t>
  </si>
  <si>
    <t>Type</t>
  </si>
  <si>
    <t>Original ID</t>
  </si>
  <si>
    <t>It is likely that this table summarizes the figures of 'Area of Managed Forests' in Croatia as seen under the reporting for the Kyoto Protocol (High forests, Coppice, Cultures &amp; Plantations, Maquies &amp; Shrubs), however reduced by the area portion of 'Maquies &amp; Shrubs.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</si>
</sst>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Border="0" applyAlignment="0"/>
  </cellStyleXfs>
  <cellXfs count="1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3" fontId="2" fillId="0" borderId="1" xfId="0" applyNumberFormat="1" applyFont="1" applyFill="1" applyBorder="1"/>
    <xf numFmtId="0" fontId="0" fillId="0" borderId="4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3" fontId="2" fillId="0" borderId="3" xfId="0" applyNumberFormat="1" applyFont="1" applyFill="1" applyBorder="1"/>
    <xf numFmtId="3" fontId="2" fillId="0" borderId="36" xfId="0" applyNumberFormat="1" applyFont="1" applyFill="1" applyBorder="1"/>
    <xf numFmtId="3" fontId="2" fillId="0" borderId="5" xfId="0" applyNumberFormat="1" applyFont="1" applyFill="1" applyBorder="1"/>
    <xf numFmtId="0" fontId="4" fillId="0" borderId="3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3" fontId="2" fillId="0" borderId="7" xfId="0" applyNumberFormat="1" applyFont="1" applyFill="1" applyBorder="1"/>
    <xf numFmtId="3" fontId="2" fillId="0" borderId="2" xfId="0" applyNumberFormat="1" applyFont="1" applyFill="1" applyBorder="1"/>
    <xf numFmtId="0" fontId="4" fillId="0" borderId="9" xfId="0" applyFont="1" applyBorder="1" applyAlignment="1">
      <alignment horizontal="center"/>
    </xf>
    <xf numFmtId="3" fontId="4" fillId="0" borderId="41" xfId="0" applyNumberFormat="1" applyFont="1" applyBorder="1"/>
    <xf numFmtId="3" fontId="4" fillId="0" borderId="42" xfId="0" applyNumberFormat="1" applyFont="1" applyBorder="1"/>
    <xf numFmtId="3" fontId="4" fillId="0" borderId="12" xfId="0" applyNumberFormat="1" applyFont="1" applyFill="1" applyBorder="1"/>
    <xf numFmtId="3" fontId="4" fillId="0" borderId="6" xfId="0" applyNumberFormat="1" applyFont="1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3" fontId="5" fillId="0" borderId="6" xfId="0" applyNumberFormat="1" applyFont="1" applyBorder="1"/>
    <xf numFmtId="0" fontId="5" fillId="0" borderId="6" xfId="0" applyFont="1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43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6" fillId="0" borderId="0" xfId="4" applyFill="1" applyProtection="1"/>
    <xf numFmtId="164" fontId="2" fillId="0" borderId="5" xfId="1" applyNumberFormat="1" applyFont="1" applyFill="1" applyBorder="1"/>
    <xf numFmtId="164" fontId="2" fillId="0" borderId="7" xfId="1" applyNumberFormat="1" applyFont="1" applyFill="1" applyBorder="1"/>
    <xf numFmtId="164" fontId="4" fillId="0" borderId="41" xfId="1" applyNumberFormat="1" applyFont="1" applyBorder="1"/>
    <xf numFmtId="164" fontId="2" fillId="0" borderId="36" xfId="1" applyNumberFormat="1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3" fontId="4" fillId="0" borderId="31" xfId="0" applyNumberFormat="1" applyFont="1" applyFill="1" applyBorder="1"/>
    <xf numFmtId="3" fontId="4" fillId="0" borderId="8" xfId="0" applyNumberFormat="1" applyFont="1" applyFill="1" applyBorder="1"/>
    <xf numFmtId="0" fontId="4" fillId="0" borderId="28" xfId="0" applyFont="1" applyBorder="1" applyAlignment="1">
      <alignment horizontal="center" vertical="center"/>
    </xf>
    <xf numFmtId="3" fontId="2" fillId="0" borderId="27" xfId="0" applyNumberFormat="1" applyFont="1" applyFill="1" applyBorder="1"/>
    <xf numFmtId="3" fontId="2" fillId="0" borderId="32" xfId="0" applyNumberFormat="1" applyFont="1" applyFill="1" applyBorder="1"/>
    <xf numFmtId="164" fontId="4" fillId="0" borderId="48" xfId="1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47" xfId="0" applyFont="1" applyBorder="1"/>
    <xf numFmtId="164" fontId="4" fillId="0" borderId="42" xfId="1" applyNumberFormat="1" applyFont="1" applyBorder="1"/>
    <xf numFmtId="164" fontId="4" fillId="0" borderId="41" xfId="1" applyNumberFormat="1" applyFont="1" applyFill="1" applyBorder="1"/>
    <xf numFmtId="164" fontId="4" fillId="0" borderId="8" xfId="1" applyNumberFormat="1" applyFont="1" applyBorder="1"/>
    <xf numFmtId="164" fontId="4" fillId="0" borderId="6" xfId="1" applyNumberFormat="1" applyFont="1" applyFill="1" applyBorder="1"/>
    <xf numFmtId="164" fontId="4" fillId="0" borderId="16" xfId="1" applyNumberFormat="1" applyFont="1" applyFill="1" applyBorder="1"/>
    <xf numFmtId="164" fontId="4" fillId="0" borderId="18" xfId="1" applyNumberFormat="1" applyFont="1" applyFill="1" applyBorder="1"/>
    <xf numFmtId="164" fontId="4" fillId="0" borderId="21" xfId="1" applyNumberFormat="1" applyFont="1" applyFill="1" applyBorder="1"/>
    <xf numFmtId="164" fontId="4" fillId="0" borderId="6" xfId="1" applyNumberFormat="1" applyFon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4" fillId="0" borderId="14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164" fontId="4" fillId="0" borderId="23" xfId="1" applyNumberFormat="1" applyFont="1" applyFill="1" applyBorder="1"/>
    <xf numFmtId="164" fontId="4" fillId="0" borderId="17" xfId="1" applyNumberFormat="1" applyFont="1" applyFill="1" applyBorder="1"/>
    <xf numFmtId="164" fontId="4" fillId="0" borderId="44" xfId="1" applyNumberFormat="1" applyFont="1" applyFill="1" applyBorder="1"/>
    <xf numFmtId="0" fontId="4" fillId="0" borderId="26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6" xfId="0" applyFon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5">
    <cellStyle name="Normal" xfId="0" builtinId="0"/>
    <cellStyle name="Normal 2" xfId="4"/>
    <cellStyle name="Normal 3" xfId="2"/>
    <cellStyle name="Percent" xfId="1" builtinId="5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workbookViewId="0"/>
  </sheetViews>
  <sheetFormatPr defaultRowHeight="15" x14ac:dyDescent="0.25"/>
  <cols>
    <col min="2" max="2" width="30.7109375" customWidth="1"/>
    <col min="3" max="3" width="16.140625" customWidth="1"/>
    <col min="5" max="5" width="10.7109375" customWidth="1"/>
    <col min="7" max="7" width="10.7109375" customWidth="1"/>
    <col min="9" max="9" width="10.7109375" customWidth="1"/>
    <col min="11" max="11" width="10.7109375" customWidth="1"/>
    <col min="13" max="13" width="10.7109375" customWidth="1"/>
    <col min="15" max="15" width="10.7109375" customWidth="1"/>
    <col min="17" max="17" width="10.7109375" customWidth="1"/>
    <col min="19" max="19" width="10.7109375" customWidth="1"/>
    <col min="21" max="21" width="10.7109375" customWidth="1"/>
    <col min="23" max="23" width="10.7109375" customWidth="1"/>
    <col min="25" max="25" width="10.7109375" customWidth="1"/>
    <col min="27" max="27" width="10.7109375" customWidth="1"/>
    <col min="29" max="29" width="10.7109375" customWidth="1"/>
    <col min="31" max="31" width="10.7109375" customWidth="1"/>
    <col min="33" max="34" width="10.7109375" customWidth="1"/>
    <col min="35" max="35" width="11.85546875" customWidth="1"/>
    <col min="36" max="36" width="18.140625" customWidth="1"/>
  </cols>
  <sheetData>
    <row r="1" spans="1:38" ht="16.5" thickBot="1" x14ac:dyDescent="0.3">
      <c r="B1" s="94" t="s">
        <v>2</v>
      </c>
    </row>
    <row r="2" spans="1:38" ht="30" customHeight="1" thickBot="1" x14ac:dyDescent="0.3">
      <c r="B2" s="98" t="s">
        <v>12</v>
      </c>
      <c r="C2" s="100" t="s">
        <v>5</v>
      </c>
      <c r="D2" s="102" t="s">
        <v>11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2" t="s">
        <v>0</v>
      </c>
      <c r="AI2" s="108"/>
    </row>
    <row r="3" spans="1:38" ht="15.75" thickBot="1" x14ac:dyDescent="0.3">
      <c r="B3" s="99"/>
      <c r="C3" s="101"/>
      <c r="D3" s="107">
        <v>1</v>
      </c>
      <c r="E3" s="106"/>
      <c r="F3" s="104">
        <v>2</v>
      </c>
      <c r="G3" s="106"/>
      <c r="H3" s="104">
        <v>3</v>
      </c>
      <c r="I3" s="106"/>
      <c r="J3" s="104">
        <v>4</v>
      </c>
      <c r="K3" s="106"/>
      <c r="L3" s="104">
        <v>5</v>
      </c>
      <c r="M3" s="106"/>
      <c r="N3" s="104">
        <v>6</v>
      </c>
      <c r="O3" s="106"/>
      <c r="P3" s="104">
        <v>7</v>
      </c>
      <c r="Q3" s="106"/>
      <c r="R3" s="104">
        <v>8</v>
      </c>
      <c r="S3" s="106"/>
      <c r="T3" s="104">
        <v>9</v>
      </c>
      <c r="U3" s="106"/>
      <c r="V3" s="104">
        <v>10</v>
      </c>
      <c r="W3" s="106"/>
      <c r="X3" s="104">
        <v>11</v>
      </c>
      <c r="Y3" s="106"/>
      <c r="Z3" s="104">
        <v>12</v>
      </c>
      <c r="AA3" s="106"/>
      <c r="AB3" s="104">
        <v>13</v>
      </c>
      <c r="AC3" s="106"/>
      <c r="AD3" s="104">
        <v>14</v>
      </c>
      <c r="AE3" s="106"/>
      <c r="AF3" s="104">
        <v>15</v>
      </c>
      <c r="AG3" s="105"/>
      <c r="AH3" s="107" t="s">
        <v>31</v>
      </c>
      <c r="AI3" s="109"/>
    </row>
    <row r="4" spans="1:38" s="83" customFormat="1" ht="45.75" thickBot="1" x14ac:dyDescent="0.3">
      <c r="A4" s="114" t="s">
        <v>37</v>
      </c>
      <c r="B4" s="112" t="s">
        <v>35</v>
      </c>
      <c r="C4" s="113" t="s">
        <v>36</v>
      </c>
      <c r="D4" s="77" t="s">
        <v>1</v>
      </c>
      <c r="E4" s="78" t="s">
        <v>29</v>
      </c>
      <c r="F4" s="79" t="s">
        <v>1</v>
      </c>
      <c r="G4" s="78" t="s">
        <v>29</v>
      </c>
      <c r="H4" s="79" t="s">
        <v>1</v>
      </c>
      <c r="I4" s="78" t="s">
        <v>29</v>
      </c>
      <c r="J4" s="79" t="s">
        <v>1</v>
      </c>
      <c r="K4" s="78" t="s">
        <v>29</v>
      </c>
      <c r="L4" s="79" t="s">
        <v>1</v>
      </c>
      <c r="M4" s="78" t="s">
        <v>29</v>
      </c>
      <c r="N4" s="79" t="s">
        <v>1</v>
      </c>
      <c r="O4" s="78" t="s">
        <v>29</v>
      </c>
      <c r="P4" s="79" t="s">
        <v>1</v>
      </c>
      <c r="Q4" s="78" t="s">
        <v>29</v>
      </c>
      <c r="R4" s="79" t="s">
        <v>1</v>
      </c>
      <c r="S4" s="78" t="s">
        <v>29</v>
      </c>
      <c r="T4" s="79" t="s">
        <v>1</v>
      </c>
      <c r="U4" s="78" t="s">
        <v>29</v>
      </c>
      <c r="V4" s="79" t="s">
        <v>1</v>
      </c>
      <c r="W4" s="78" t="s">
        <v>29</v>
      </c>
      <c r="X4" s="79" t="s">
        <v>1</v>
      </c>
      <c r="Y4" s="78" t="s">
        <v>29</v>
      </c>
      <c r="Z4" s="79" t="s">
        <v>1</v>
      </c>
      <c r="AA4" s="78" t="s">
        <v>29</v>
      </c>
      <c r="AB4" s="79" t="s">
        <v>1</v>
      </c>
      <c r="AC4" s="78" t="s">
        <v>29</v>
      </c>
      <c r="AD4" s="79" t="s">
        <v>1</v>
      </c>
      <c r="AE4" s="78" t="s">
        <v>29</v>
      </c>
      <c r="AF4" s="79" t="s">
        <v>1</v>
      </c>
      <c r="AG4" s="80" t="s">
        <v>29</v>
      </c>
      <c r="AH4" s="77" t="s">
        <v>1</v>
      </c>
      <c r="AI4" s="81" t="s">
        <v>29</v>
      </c>
      <c r="AJ4" s="82" t="s">
        <v>32</v>
      </c>
    </row>
    <row r="5" spans="1:38" ht="30" x14ac:dyDescent="0.25">
      <c r="A5" s="91">
        <v>1</v>
      </c>
      <c r="B5" s="74" t="s">
        <v>24</v>
      </c>
      <c r="C5" s="52" t="s">
        <v>3</v>
      </c>
      <c r="D5" s="20">
        <v>11120</v>
      </c>
      <c r="E5" s="47">
        <f>D5/D$16</f>
        <v>0.12064924919711831</v>
      </c>
      <c r="F5" s="19">
        <v>11447</v>
      </c>
      <c r="G5" s="47">
        <f>F5/F$16</f>
        <v>7.5543793886278437E-2</v>
      </c>
      <c r="H5" s="19">
        <v>14482</v>
      </c>
      <c r="I5" s="47">
        <f>H5/H$16</f>
        <v>8.3202151007135558E-2</v>
      </c>
      <c r="J5" s="19">
        <v>27295</v>
      </c>
      <c r="K5" s="47">
        <f>J5/J$16</f>
        <v>0.16887021833412733</v>
      </c>
      <c r="L5" s="19">
        <v>44664</v>
      </c>
      <c r="M5" s="47">
        <f>L5/L$16</f>
        <v>0.25096646588150678</v>
      </c>
      <c r="N5" s="19">
        <v>38579</v>
      </c>
      <c r="O5" s="47">
        <f>N5/N$16</f>
        <v>0.28397815269558047</v>
      </c>
      <c r="P5" s="19">
        <v>44829</v>
      </c>
      <c r="Q5" s="47">
        <f>P5/P$16</f>
        <v>0.20517831642927759</v>
      </c>
      <c r="R5" s="19">
        <v>53823</v>
      </c>
      <c r="S5" s="47">
        <f>R5/R$16</f>
        <v>0.43466989703210174</v>
      </c>
      <c r="T5" s="19">
        <v>39746</v>
      </c>
      <c r="U5" s="47">
        <f>T5/T$16</f>
        <v>0.47443181818181818</v>
      </c>
      <c r="V5" s="19">
        <v>34424</v>
      </c>
      <c r="W5" s="47">
        <f>V5/V$16</f>
        <v>0.44261009321761491</v>
      </c>
      <c r="X5" s="19">
        <v>21011</v>
      </c>
      <c r="Y5" s="47">
        <f>X5/X$16</f>
        <v>0.32839436707772618</v>
      </c>
      <c r="Z5" s="19">
        <v>9060</v>
      </c>
      <c r="AA5" s="47">
        <f>Z5/Z$16</f>
        <v>0.21739652069586082</v>
      </c>
      <c r="AB5" s="19">
        <v>4788</v>
      </c>
      <c r="AC5" s="47">
        <f>AB5/AB$16</f>
        <v>0.2403735127265425</v>
      </c>
      <c r="AD5" s="19">
        <v>1821</v>
      </c>
      <c r="AE5" s="47">
        <f>AD5/AD$16</f>
        <v>0.16372954504585507</v>
      </c>
      <c r="AF5" s="53">
        <v>1597</v>
      </c>
      <c r="AG5" s="47">
        <f>AF5/AF$16</f>
        <v>0.22464481642987763</v>
      </c>
      <c r="AH5" s="48">
        <f>SUM(D5,F5,H5,J5,L5,N5,P5,R5,T5,V5,X5,Z5,AB5,AD5,AF5)</f>
        <v>358686</v>
      </c>
      <c r="AI5" s="62">
        <f>AH5/AH$16</f>
        <v>0.23278042309671701</v>
      </c>
      <c r="AJ5" s="66"/>
      <c r="AK5" s="4"/>
      <c r="AL5" s="4"/>
    </row>
    <row r="6" spans="1:38" ht="30" x14ac:dyDescent="0.25">
      <c r="A6" s="92">
        <v>2</v>
      </c>
      <c r="B6" s="76" t="s">
        <v>24</v>
      </c>
      <c r="C6" s="22" t="s">
        <v>4</v>
      </c>
      <c r="D6" s="21">
        <v>343</v>
      </c>
      <c r="E6" s="44">
        <f t="shared" ref="E6:G16" si="0">D6/D$16</f>
        <v>3.7214651505945665E-3</v>
      </c>
      <c r="F6" s="5">
        <v>2411</v>
      </c>
      <c r="G6" s="44">
        <f t="shared" si="0"/>
        <v>1.591125072593844E-2</v>
      </c>
      <c r="H6" s="5">
        <v>9296</v>
      </c>
      <c r="I6" s="44">
        <f t="shared" ref="I6" si="1">H6/H$16</f>
        <v>5.3407484861368051E-2</v>
      </c>
      <c r="J6" s="5">
        <v>13778</v>
      </c>
      <c r="K6" s="44">
        <f t="shared" ref="K6" si="2">J6/J$16</f>
        <v>8.5242493797677454E-2</v>
      </c>
      <c r="L6" s="5">
        <v>30156</v>
      </c>
      <c r="M6" s="44">
        <f t="shared" ref="M6" si="3">L6/L$16</f>
        <v>0.16944619257394589</v>
      </c>
      <c r="N6" s="5">
        <v>23940</v>
      </c>
      <c r="O6" s="44">
        <f t="shared" ref="O6" si="4">N6/N$16</f>
        <v>0.17622118187439273</v>
      </c>
      <c r="P6" s="5">
        <v>19655</v>
      </c>
      <c r="Q6" s="44">
        <f t="shared" ref="Q6" si="5">P6/P$16</f>
        <v>8.9959173959210575E-2</v>
      </c>
      <c r="R6" s="5">
        <v>7029</v>
      </c>
      <c r="S6" s="44">
        <f t="shared" ref="S6" si="6">R6/R$16</f>
        <v>5.6765596608116295E-2</v>
      </c>
      <c r="T6" s="5">
        <v>2221</v>
      </c>
      <c r="U6" s="44">
        <f t="shared" ref="U6" si="7">T6/T$16</f>
        <v>2.6511172650878535E-2</v>
      </c>
      <c r="V6" s="5">
        <v>807</v>
      </c>
      <c r="W6" s="44">
        <f t="shared" ref="W6" si="8">V6/V$16</f>
        <v>1.0376084860173577E-2</v>
      </c>
      <c r="X6" s="5">
        <v>315</v>
      </c>
      <c r="Y6" s="44">
        <f t="shared" ref="Y6" si="9">X6/X$16</f>
        <v>4.923336615557744E-3</v>
      </c>
      <c r="Z6" s="5">
        <v>190</v>
      </c>
      <c r="AA6" s="44">
        <f t="shared" ref="AA6" si="10">Z6/Z$16</f>
        <v>4.5590881823635273E-3</v>
      </c>
      <c r="AB6" s="5">
        <v>116</v>
      </c>
      <c r="AC6" s="44">
        <f t="shared" ref="AC6" si="11">AB6/AB$16</f>
        <v>5.8235855213615139E-3</v>
      </c>
      <c r="AD6" s="5">
        <v>47</v>
      </c>
      <c r="AE6" s="44">
        <f t="shared" ref="AE6" si="12">AD6/AD$16</f>
        <v>4.2258586585146559E-3</v>
      </c>
      <c r="AF6" s="5">
        <v>348</v>
      </c>
      <c r="AG6" s="44">
        <f t="shared" ref="AG6:AI6" si="13">AF6/AF$16</f>
        <v>4.8952032634688426E-2</v>
      </c>
      <c r="AH6" s="49">
        <f>SUM(D6,F6,H6,J6,L6,N6,P6,R6,T6,V6,X6,Z6,AB6,AD6,AF6)</f>
        <v>110652</v>
      </c>
      <c r="AI6" s="63">
        <f t="shared" si="13"/>
        <v>7.1811053056149196E-2</v>
      </c>
      <c r="AJ6" s="67"/>
      <c r="AK6" s="4"/>
      <c r="AL6" s="4"/>
    </row>
    <row r="7" spans="1:38" ht="30" x14ac:dyDescent="0.25">
      <c r="A7" s="92">
        <v>3</v>
      </c>
      <c r="B7" s="75" t="s">
        <v>25</v>
      </c>
      <c r="C7" s="22" t="s">
        <v>3</v>
      </c>
      <c r="D7" s="21">
        <v>14742</v>
      </c>
      <c r="E7" s="44">
        <f t="shared" si="0"/>
        <v>0.15994705320718688</v>
      </c>
      <c r="F7" s="5">
        <v>19326</v>
      </c>
      <c r="G7" s="44">
        <f t="shared" si="0"/>
        <v>0.12754078454147089</v>
      </c>
      <c r="H7" s="5">
        <v>16385</v>
      </c>
      <c r="I7" s="44">
        <f t="shared" ref="I7" si="14">H7/H$16</f>
        <v>9.4135288237254255E-2</v>
      </c>
      <c r="J7" s="5">
        <v>6417</v>
      </c>
      <c r="K7" s="44">
        <f t="shared" ref="K7" si="15">J7/J$16</f>
        <v>3.9701051146733647E-2</v>
      </c>
      <c r="L7" s="5">
        <v>6528</v>
      </c>
      <c r="M7" s="44">
        <f t="shared" ref="M7" si="16">L7/L$16</f>
        <v>3.6680751595792503E-2</v>
      </c>
      <c r="N7" s="5">
        <v>8465</v>
      </c>
      <c r="O7" s="44">
        <f t="shared" ref="O7" si="17">N7/N$16</f>
        <v>6.2310455495686486E-2</v>
      </c>
      <c r="P7" s="5">
        <v>12962</v>
      </c>
      <c r="Q7" s="44">
        <f t="shared" ref="Q7" si="18">P7/P$16</f>
        <v>5.9325912635934237E-2</v>
      </c>
      <c r="R7" s="5">
        <v>16738</v>
      </c>
      <c r="S7" s="44">
        <f t="shared" ref="S7" si="19">R7/R$16</f>
        <v>0.13517464163133455</v>
      </c>
      <c r="T7" s="5">
        <v>15422</v>
      </c>
      <c r="U7" s="44">
        <f t="shared" ref="U7" si="20">T7/T$16</f>
        <v>0.18408613445378152</v>
      </c>
      <c r="V7" s="5">
        <v>23069</v>
      </c>
      <c r="W7" s="44">
        <f t="shared" ref="W7" si="21">V7/V$16</f>
        <v>0.29661202185792351</v>
      </c>
      <c r="X7" s="5">
        <v>27016</v>
      </c>
      <c r="Y7" s="44">
        <f t="shared" ref="Y7" si="22">X7/X$16</f>
        <v>0.42225035557431112</v>
      </c>
      <c r="Z7" s="5">
        <v>23499</v>
      </c>
      <c r="AA7" s="44">
        <f t="shared" ref="AA7" si="23">Z7/Z$16</f>
        <v>0.5638632273545291</v>
      </c>
      <c r="AB7" s="5">
        <v>12028</v>
      </c>
      <c r="AC7" s="44">
        <f t="shared" ref="AC7" si="24">AB7/AB$16</f>
        <v>0.60384557457703703</v>
      </c>
      <c r="AD7" s="5">
        <v>7694</v>
      </c>
      <c r="AE7" s="44">
        <f t="shared" ref="AE7" si="25">AD7/AD$16</f>
        <v>0.69178205358748424</v>
      </c>
      <c r="AF7" s="5">
        <v>3979</v>
      </c>
      <c r="AG7" s="44">
        <f t="shared" ref="AG7:AI7" si="26">AF7/AF$16</f>
        <v>0.55971303980869325</v>
      </c>
      <c r="AH7" s="49">
        <f t="shared" ref="AH6:AH15" si="27">SUM(D7,F7,H7,J7,L7,N7,P7,R7,T7,V7,X7,Z7,AB7,AD7,AF7)</f>
        <v>214270</v>
      </c>
      <c r="AI7" s="63">
        <f t="shared" si="26"/>
        <v>0.13905717328508374</v>
      </c>
      <c r="AJ7" s="67"/>
      <c r="AK7" s="4"/>
      <c r="AL7" s="4"/>
    </row>
    <row r="8" spans="1:38" ht="30" x14ac:dyDescent="0.25">
      <c r="A8" s="92">
        <v>4</v>
      </c>
      <c r="B8" s="75" t="s">
        <v>25</v>
      </c>
      <c r="C8" s="22" t="s">
        <v>4</v>
      </c>
      <c r="D8" s="21">
        <v>41</v>
      </c>
      <c r="E8" s="44">
        <f t="shared" si="0"/>
        <v>4.4483985765124553E-4</v>
      </c>
      <c r="F8" s="5">
        <v>22</v>
      </c>
      <c r="G8" s="44">
        <f t="shared" si="0"/>
        <v>1.4518768808405048E-4</v>
      </c>
      <c r="H8" s="5">
        <v>68</v>
      </c>
      <c r="I8" s="44">
        <f t="shared" ref="I8" si="28">H8/H$16</f>
        <v>3.9067437291017939E-4</v>
      </c>
      <c r="J8" s="5">
        <v>28</v>
      </c>
      <c r="K8" s="44">
        <f t="shared" ref="K8" si="29">J8/J$16</f>
        <v>1.7323195139606394E-4</v>
      </c>
      <c r="L8" s="5">
        <v>78</v>
      </c>
      <c r="M8" s="44">
        <f t="shared" ref="M8" si="30">L8/L$16</f>
        <v>4.3828103928796188E-4</v>
      </c>
      <c r="N8" s="5">
        <v>232</v>
      </c>
      <c r="O8" s="44">
        <f t="shared" ref="O8" si="31">N8/N$16</f>
        <v>1.7077407767276153E-3</v>
      </c>
      <c r="P8" s="5">
        <v>427</v>
      </c>
      <c r="Q8" s="44">
        <f t="shared" ref="Q8" si="32">P8/P$16</f>
        <v>1.954340741825638E-3</v>
      </c>
      <c r="R8" s="5">
        <v>119</v>
      </c>
      <c r="S8" s="44">
        <f t="shared" ref="S8" si="33">R8/R$16</f>
        <v>9.6103371693922871E-4</v>
      </c>
      <c r="T8" s="5">
        <v>66</v>
      </c>
      <c r="U8" s="44">
        <f t="shared" ref="U8" si="34">T8/T$16</f>
        <v>7.8781512605042019E-4</v>
      </c>
      <c r="V8" s="5">
        <v>32</v>
      </c>
      <c r="W8" s="44">
        <f t="shared" ref="W8" si="35">V8/V$16</f>
        <v>4.1144326583092254E-4</v>
      </c>
      <c r="X8" s="5">
        <v>43</v>
      </c>
      <c r="Y8" s="44">
        <f t="shared" ref="Y8" si="36">X8/X$16</f>
        <v>6.7207452212375552E-4</v>
      </c>
      <c r="Z8" s="5">
        <v>4</v>
      </c>
      <c r="AA8" s="44">
        <f t="shared" ref="AA8" si="37">Z8/Z$16</f>
        <v>9.5980803839232156E-5</v>
      </c>
      <c r="AB8" s="5">
        <v>28</v>
      </c>
      <c r="AC8" s="44">
        <f t="shared" ref="AC8" si="38">AB8/AB$16</f>
        <v>1.4056930568803654E-3</v>
      </c>
      <c r="AD8" s="5">
        <v>5</v>
      </c>
      <c r="AE8" s="44">
        <f t="shared" ref="AE8" si="39">AD8/AD$16</f>
        <v>4.4955943175687828E-4</v>
      </c>
      <c r="AF8" s="5">
        <v>0</v>
      </c>
      <c r="AG8" s="44">
        <f t="shared" ref="AG8:AI8" si="40">AF8/AF$16</f>
        <v>0</v>
      </c>
      <c r="AH8" s="49">
        <f t="shared" si="27"/>
        <v>1193</v>
      </c>
      <c r="AI8" s="63">
        <f t="shared" si="40"/>
        <v>7.7423441325946197E-4</v>
      </c>
      <c r="AJ8" s="67"/>
      <c r="AK8" s="4"/>
      <c r="AL8" s="4"/>
    </row>
    <row r="9" spans="1:38" ht="30" x14ac:dyDescent="0.25">
      <c r="A9" s="92">
        <v>5</v>
      </c>
      <c r="B9" s="75" t="s">
        <v>26</v>
      </c>
      <c r="C9" s="22" t="s">
        <v>3</v>
      </c>
      <c r="D9" s="21">
        <v>4643</v>
      </c>
      <c r="E9" s="44">
        <f t="shared" si="0"/>
        <v>5.0375401440847151E-2</v>
      </c>
      <c r="F9" s="5">
        <v>5969</v>
      </c>
      <c r="G9" s="44">
        <f t="shared" si="0"/>
        <v>3.9392059553349873E-2</v>
      </c>
      <c r="H9" s="5">
        <v>8678</v>
      </c>
      <c r="I9" s="44">
        <f t="shared" ref="I9" si="41">H9/H$16</f>
        <v>4.9856944236978479E-2</v>
      </c>
      <c r="J9" s="5">
        <v>4996</v>
      </c>
      <c r="K9" s="44">
        <f t="shared" ref="K9" si="42">J9/J$16</f>
        <v>3.0909529613383405E-2</v>
      </c>
      <c r="L9" s="5">
        <v>12463</v>
      </c>
      <c r="M9" s="44">
        <f t="shared" ref="M9" si="43">L9/L$16</f>
        <v>7.0029443495459864E-2</v>
      </c>
      <c r="N9" s="5">
        <v>10615</v>
      </c>
      <c r="O9" s="44">
        <f t="shared" ref="O9" si="44">N9/N$16</f>
        <v>7.813650148691223E-2</v>
      </c>
      <c r="P9" s="5">
        <v>23119</v>
      </c>
      <c r="Q9" s="44">
        <f t="shared" ref="Q9" si="45">P9/P$16</f>
        <v>0.10581359159313097</v>
      </c>
      <c r="R9" s="5">
        <v>23455</v>
      </c>
      <c r="S9" s="44">
        <f t="shared" ref="S9" si="46">R9/R$16</f>
        <v>0.18942055320008075</v>
      </c>
      <c r="T9" s="5">
        <v>17244</v>
      </c>
      <c r="U9" s="44">
        <f t="shared" ref="U9" si="47">T9/T$16</f>
        <v>0.20583460656990069</v>
      </c>
      <c r="V9" s="5">
        <v>13409</v>
      </c>
      <c r="W9" s="44">
        <f t="shared" ref="W9" si="48">V9/V$16</f>
        <v>0.17240758598521375</v>
      </c>
      <c r="X9" s="5">
        <v>11637</v>
      </c>
      <c r="Y9" s="44">
        <f t="shared" ref="Y9" si="49">X9/X$16</f>
        <v>0.18188212125474751</v>
      </c>
      <c r="Z9" s="5">
        <v>7271</v>
      </c>
      <c r="AA9" s="44">
        <f t="shared" ref="AA9" si="50">Z9/Z$16</f>
        <v>0.17446910617876424</v>
      </c>
      <c r="AB9" s="5">
        <v>2289</v>
      </c>
      <c r="AC9" s="44">
        <f t="shared" ref="AC9" si="51">AB9/AB$16</f>
        <v>0.11491540739996987</v>
      </c>
      <c r="AD9" s="5">
        <v>1224</v>
      </c>
      <c r="AE9" s="44">
        <f t="shared" ref="AE9" si="52">AD9/AD$16</f>
        <v>0.1100521488940838</v>
      </c>
      <c r="AF9" s="5">
        <v>965</v>
      </c>
      <c r="AG9" s="44">
        <f t="shared" ref="AG9:AI9" si="53">AF9/AF$16</f>
        <v>0.13574342382894922</v>
      </c>
      <c r="AH9" s="49">
        <f t="shared" si="27"/>
        <v>147977</v>
      </c>
      <c r="AI9" s="63">
        <f t="shared" si="53"/>
        <v>9.6034271392200679E-2</v>
      </c>
      <c r="AJ9" s="67"/>
      <c r="AK9" s="4"/>
      <c r="AL9" s="4"/>
    </row>
    <row r="10" spans="1:38" ht="30" x14ac:dyDescent="0.25">
      <c r="A10" s="92">
        <v>6</v>
      </c>
      <c r="B10" s="75" t="s">
        <v>26</v>
      </c>
      <c r="C10" s="22" t="s">
        <v>4</v>
      </c>
      <c r="D10" s="21">
        <v>992</v>
      </c>
      <c r="E10" s="44">
        <f t="shared" si="0"/>
        <v>1.0762954604635014E-2</v>
      </c>
      <c r="F10" s="5">
        <v>166</v>
      </c>
      <c r="G10" s="44">
        <f t="shared" si="0"/>
        <v>1.0955071009978354E-3</v>
      </c>
      <c r="H10" s="5">
        <v>6212</v>
      </c>
      <c r="I10" s="44">
        <f t="shared" ref="I10" si="54">H10/H$16</f>
        <v>3.5689253007618153E-2</v>
      </c>
      <c r="J10" s="5">
        <v>3968</v>
      </c>
      <c r="K10" s="44">
        <f t="shared" ref="K10" si="55">J10/J$16</f>
        <v>2.4549442254985059E-2</v>
      </c>
      <c r="L10" s="5">
        <v>5767</v>
      </c>
      <c r="M10" s="44">
        <f t="shared" ref="M10" si="56">L10/L$16</f>
        <v>3.2404701968893286E-2</v>
      </c>
      <c r="N10" s="5">
        <v>6393</v>
      </c>
      <c r="O10" s="44">
        <f t="shared" ref="O10" si="57">N10/N$16</f>
        <v>4.7058563731119156E-2</v>
      </c>
      <c r="P10" s="5">
        <v>5585</v>
      </c>
      <c r="Q10" s="44">
        <f t="shared" ref="Q10" si="58">P10/P$16</f>
        <v>2.556204459741496E-2</v>
      </c>
      <c r="R10" s="5">
        <v>4583</v>
      </c>
      <c r="S10" s="44">
        <f t="shared" ref="S10" si="59">R10/R$16</f>
        <v>3.7011911972541896E-2</v>
      </c>
      <c r="T10" s="5">
        <v>1188</v>
      </c>
      <c r="U10" s="44">
        <f t="shared" ref="U10" si="60">T10/T$16</f>
        <v>1.4180672268907563E-2</v>
      </c>
      <c r="V10" s="5">
        <v>412</v>
      </c>
      <c r="W10" s="44">
        <f t="shared" ref="W10" si="61">V10/V$16</f>
        <v>5.2973320475731278E-3</v>
      </c>
      <c r="X10" s="5">
        <v>184</v>
      </c>
      <c r="Y10" s="44">
        <f t="shared" ref="Y10" si="62">X10/X$16</f>
        <v>2.8758537690876979E-3</v>
      </c>
      <c r="Z10" s="5">
        <v>65</v>
      </c>
      <c r="AA10" s="44">
        <f t="shared" ref="AA10" si="63">Z10/Z$16</f>
        <v>1.5596880623875225E-3</v>
      </c>
      <c r="AB10" s="5">
        <v>30</v>
      </c>
      <c r="AC10" s="44">
        <f t="shared" ref="AC10" si="64">AB10/AB$16</f>
        <v>1.5060997038003916E-3</v>
      </c>
      <c r="AD10" s="5">
        <v>28</v>
      </c>
      <c r="AE10" s="44">
        <f t="shared" ref="AE10" si="65">AD10/AD$16</f>
        <v>2.5175328178385181E-3</v>
      </c>
      <c r="AF10" s="5">
        <v>54</v>
      </c>
      <c r="AG10" s="44">
        <f t="shared" ref="AG10:AI10" si="66">AF10/AF$16</f>
        <v>7.5960050640033758E-3</v>
      </c>
      <c r="AH10" s="49">
        <f t="shared" si="27"/>
        <v>35627</v>
      </c>
      <c r="AI10" s="63">
        <f t="shared" si="66"/>
        <v>2.3121248483817983E-2</v>
      </c>
      <c r="AJ10" s="67"/>
      <c r="AK10" s="4"/>
      <c r="AL10" s="4"/>
    </row>
    <row r="11" spans="1:38" ht="30" x14ac:dyDescent="0.25">
      <c r="A11" s="92">
        <v>7</v>
      </c>
      <c r="B11" s="75" t="s">
        <v>27</v>
      </c>
      <c r="C11" s="22" t="s">
        <v>3</v>
      </c>
      <c r="D11" s="21">
        <v>948</v>
      </c>
      <c r="E11" s="44">
        <f t="shared" si="0"/>
        <v>1.0285565489106849E-2</v>
      </c>
      <c r="F11" s="5">
        <v>379</v>
      </c>
      <c r="G11" s="44">
        <f t="shared" si="0"/>
        <v>2.5011878992661422E-3</v>
      </c>
      <c r="H11" s="5">
        <v>4934</v>
      </c>
      <c r="I11" s="44">
        <f t="shared" ref="I11" si="67">H11/H$16</f>
        <v>2.8346872881453308E-2</v>
      </c>
      <c r="J11" s="5">
        <v>7379</v>
      </c>
      <c r="K11" s="44">
        <f t="shared" ref="K11" si="68">J11/J$16</f>
        <v>4.5652806048269844E-2</v>
      </c>
      <c r="L11" s="5">
        <v>7211</v>
      </c>
      <c r="M11" s="44">
        <f t="shared" ref="M11" si="69">L11/L$16</f>
        <v>4.051852018340376E-2</v>
      </c>
      <c r="N11" s="5">
        <v>7423</v>
      </c>
      <c r="O11" s="44">
        <f t="shared" ref="O11" si="70">N11/N$16</f>
        <v>5.4640343903659863E-2</v>
      </c>
      <c r="P11" s="5">
        <v>6857</v>
      </c>
      <c r="Q11" s="44">
        <f t="shared" ref="Q11" si="71">P11/P$16</f>
        <v>3.138387462927026E-2</v>
      </c>
      <c r="R11" s="5">
        <v>4594</v>
      </c>
      <c r="S11" s="44">
        <f t="shared" ref="S11" si="72">R11/R$16</f>
        <v>3.7100747022006865E-2</v>
      </c>
      <c r="T11" s="5">
        <v>1205</v>
      </c>
      <c r="U11" s="44">
        <f t="shared" ref="U11" si="73">T11/T$16</f>
        <v>1.4383594346829641E-2</v>
      </c>
      <c r="V11" s="5">
        <v>253</v>
      </c>
      <c r="W11" s="44">
        <f t="shared" ref="W11" si="74">V11/V$16</f>
        <v>3.2529733204757312E-3</v>
      </c>
      <c r="X11" s="5">
        <v>422</v>
      </c>
      <c r="Y11" s="44">
        <f t="shared" ref="Y11" si="75">X11/X$16</f>
        <v>6.5957081008424373E-3</v>
      </c>
      <c r="Z11" s="5">
        <v>90</v>
      </c>
      <c r="AA11" s="44">
        <f t="shared" ref="AA11" si="76">Z11/Z$16</f>
        <v>2.1595680863827236E-3</v>
      </c>
      <c r="AB11" s="5">
        <v>8</v>
      </c>
      <c r="AC11" s="44">
        <f t="shared" ref="AC11" si="77">AB11/AB$16</f>
        <v>4.0162658768010443E-4</v>
      </c>
      <c r="AD11" s="5">
        <v>0</v>
      </c>
      <c r="AE11" s="44">
        <f t="shared" ref="AE11" si="78">AD11/AD$16</f>
        <v>0</v>
      </c>
      <c r="AF11" s="5">
        <v>0</v>
      </c>
      <c r="AG11" s="44">
        <f t="shared" ref="AG11:AI11" si="79">AF11/AF$16</f>
        <v>0</v>
      </c>
      <c r="AH11" s="49">
        <f t="shared" si="27"/>
        <v>41703</v>
      </c>
      <c r="AI11" s="63">
        <f t="shared" si="79"/>
        <v>2.7064457448582852E-2</v>
      </c>
      <c r="AJ11" s="67"/>
      <c r="AK11" s="4"/>
      <c r="AL11" s="4"/>
    </row>
    <row r="12" spans="1:38" ht="30" x14ac:dyDescent="0.25">
      <c r="A12" s="92">
        <v>8</v>
      </c>
      <c r="B12" s="75" t="s">
        <v>27</v>
      </c>
      <c r="C12" s="22" t="s">
        <v>4</v>
      </c>
      <c r="D12" s="21">
        <v>3486</v>
      </c>
      <c r="E12" s="44">
        <f t="shared" si="0"/>
        <v>3.7822237652981511E-2</v>
      </c>
      <c r="F12" s="5">
        <v>8851</v>
      </c>
      <c r="G12" s="44">
        <f t="shared" si="0"/>
        <v>5.8411646692360486E-2</v>
      </c>
      <c r="H12" s="5">
        <v>11186</v>
      </c>
      <c r="I12" s="44">
        <f t="shared" ref="I12" si="80">H12/H$16</f>
        <v>6.4265934343724504E-2</v>
      </c>
      <c r="J12" s="5">
        <v>11434</v>
      </c>
      <c r="K12" s="44">
        <f t="shared" ref="K12" si="81">J12/J$16</f>
        <v>7.0740504723664097E-2</v>
      </c>
      <c r="L12" s="5">
        <v>8378</v>
      </c>
      <c r="M12" s="44">
        <f t="shared" ref="M12" si="82">L12/L$16</f>
        <v>4.7075878809673649E-2</v>
      </c>
      <c r="N12" s="5">
        <v>6342</v>
      </c>
      <c r="O12" s="44">
        <f t="shared" ref="O12" si="83">N12/N$16</f>
        <v>4.6683155198304037E-2</v>
      </c>
      <c r="P12" s="5">
        <v>3992</v>
      </c>
      <c r="Q12" s="44">
        <f t="shared" ref="Q12" si="84">P12/P$16</f>
        <v>1.8271026326388634E-2</v>
      </c>
      <c r="R12" s="5">
        <v>2160</v>
      </c>
      <c r="S12" s="44">
        <f t="shared" ref="S12" si="85">R12/R$16</f>
        <v>1.7443973349485161E-2</v>
      </c>
      <c r="T12" s="5">
        <v>521</v>
      </c>
      <c r="U12" s="44">
        <f t="shared" ref="U12" si="86">T12/T$16</f>
        <v>6.2189648586707409E-3</v>
      </c>
      <c r="V12" s="5">
        <v>460</v>
      </c>
      <c r="W12" s="44">
        <f t="shared" ref="W12" si="87">V12/V$16</f>
        <v>5.9144969463195115E-3</v>
      </c>
      <c r="X12" s="5">
        <v>0</v>
      </c>
      <c r="Y12" s="44">
        <f t="shared" ref="Y12" si="88">X12/X$16</f>
        <v>0</v>
      </c>
      <c r="Z12" s="5">
        <v>0</v>
      </c>
      <c r="AA12" s="44">
        <f t="shared" ref="AA12" si="89">Z12/Z$16</f>
        <v>0</v>
      </c>
      <c r="AB12" s="5">
        <v>0</v>
      </c>
      <c r="AC12" s="44">
        <f t="shared" ref="AC12" si="90">AB12/AB$16</f>
        <v>0</v>
      </c>
      <c r="AD12" s="5">
        <v>0</v>
      </c>
      <c r="AE12" s="44">
        <f t="shared" ref="AE12" si="91">AD12/AD$16</f>
        <v>0</v>
      </c>
      <c r="AF12" s="5">
        <v>0</v>
      </c>
      <c r="AG12" s="44">
        <f t="shared" ref="AG12:AI12" si="92">AF12/AF$16</f>
        <v>0</v>
      </c>
      <c r="AH12" s="49">
        <f t="shared" si="27"/>
        <v>56810</v>
      </c>
      <c r="AI12" s="63">
        <f t="shared" si="92"/>
        <v>3.6868614431911174E-2</v>
      </c>
      <c r="AJ12" s="67"/>
      <c r="AK12" s="4"/>
      <c r="AL12" s="4"/>
    </row>
    <row r="13" spans="1:38" x14ac:dyDescent="0.25">
      <c r="A13" s="92">
        <v>9</v>
      </c>
      <c r="B13" s="75" t="s">
        <v>6</v>
      </c>
      <c r="C13" s="22" t="s">
        <v>3</v>
      </c>
      <c r="D13" s="21">
        <v>17535</v>
      </c>
      <c r="E13" s="44">
        <f t="shared" si="0"/>
        <v>0.19025041229059977</v>
      </c>
      <c r="F13" s="5">
        <v>35533</v>
      </c>
      <c r="G13" s="44">
        <f t="shared" si="0"/>
        <v>0.23449791457684388</v>
      </c>
      <c r="H13" s="5">
        <v>37844</v>
      </c>
      <c r="I13" s="44">
        <f t="shared" ref="I13" si="93">H13/H$16</f>
        <v>0.21742177894724746</v>
      </c>
      <c r="J13" s="5">
        <v>24442</v>
      </c>
      <c r="K13" s="44">
        <f t="shared" ref="K13" si="94">J13/J$16</f>
        <v>0.15121911985794981</v>
      </c>
      <c r="L13" s="5">
        <v>18045</v>
      </c>
      <c r="M13" s="44">
        <f t="shared" ref="M13" si="95">L13/L$16</f>
        <v>0.10139463274296502</v>
      </c>
      <c r="N13" s="5">
        <v>12665</v>
      </c>
      <c r="O13" s="44">
        <f t="shared" ref="O13" si="96">N13/N$16</f>
        <v>9.3226452315755381E-2</v>
      </c>
      <c r="P13" s="5">
        <v>8717</v>
      </c>
      <c r="Q13" s="44">
        <f t="shared" ref="Q13" si="97">P13/P$16</f>
        <v>3.989692797773791E-2</v>
      </c>
      <c r="R13" s="5">
        <v>6485</v>
      </c>
      <c r="S13" s="44">
        <f t="shared" ref="S13" si="98">R13/R$16</f>
        <v>5.2372299616394107E-2</v>
      </c>
      <c r="T13" s="5">
        <v>3338</v>
      </c>
      <c r="U13" s="44">
        <f t="shared" ref="U13" si="99">T13/T$16</f>
        <v>3.9844346829640949E-2</v>
      </c>
      <c r="V13" s="5">
        <v>2301</v>
      </c>
      <c r="W13" s="44">
        <f t="shared" ref="W13" si="100">V13/V$16</f>
        <v>2.9585342333654775E-2</v>
      </c>
      <c r="X13" s="5">
        <v>1769</v>
      </c>
      <c r="Y13" s="44">
        <f t="shared" ref="Y13" si="101">X13/X$16</f>
        <v>2.7648833247370313E-2</v>
      </c>
      <c r="Z13" s="5">
        <v>1259</v>
      </c>
      <c r="AA13" s="44">
        <f t="shared" ref="AA13" si="102">Z13/Z$16</f>
        <v>3.0209958008398319E-2</v>
      </c>
      <c r="AB13" s="5">
        <v>440</v>
      </c>
      <c r="AC13" s="44">
        <f t="shared" ref="AC13" si="103">AB13/AB$16</f>
        <v>2.2089462322405742E-2</v>
      </c>
      <c r="AD13" s="5">
        <v>303</v>
      </c>
      <c r="AE13" s="44">
        <f t="shared" ref="AE13" si="104">AD13/AD$16</f>
        <v>2.7243301564466822E-2</v>
      </c>
      <c r="AF13" s="5">
        <v>166</v>
      </c>
      <c r="AG13" s="44">
        <f t="shared" ref="AG13:AI13" si="105">AF13/AF$16</f>
        <v>2.3350682233788157E-2</v>
      </c>
      <c r="AH13" s="49">
        <f t="shared" si="27"/>
        <v>170842</v>
      </c>
      <c r="AI13" s="63">
        <f t="shared" si="105"/>
        <v>0.11087322349545096</v>
      </c>
      <c r="AJ13" s="67"/>
      <c r="AK13" s="4"/>
      <c r="AL13" s="4"/>
    </row>
    <row r="14" spans="1:38" x14ac:dyDescent="0.25">
      <c r="A14" s="92">
        <v>10</v>
      </c>
      <c r="B14" s="75" t="s">
        <v>6</v>
      </c>
      <c r="C14" s="22" t="s">
        <v>4</v>
      </c>
      <c r="D14" s="21">
        <v>28440</v>
      </c>
      <c r="E14" s="44">
        <f t="shared" si="0"/>
        <v>0.30856696467320543</v>
      </c>
      <c r="F14" s="5">
        <v>56851</v>
      </c>
      <c r="G14" s="44">
        <f t="shared" si="0"/>
        <v>0.37518478433028879</v>
      </c>
      <c r="H14" s="5">
        <v>50699</v>
      </c>
      <c r="I14" s="44">
        <f t="shared" ref="I14" si="106">H14/H$16</f>
        <v>0.29127647106137033</v>
      </c>
      <c r="J14" s="5">
        <v>47371</v>
      </c>
      <c r="K14" s="44">
        <f t="shared" ref="K14" si="107">J14/J$16</f>
        <v>0.29307752748510513</v>
      </c>
      <c r="L14" s="5">
        <v>23930</v>
      </c>
      <c r="M14" s="44">
        <f t="shared" ref="M14" si="108">L14/L$16</f>
        <v>0.13446237525847343</v>
      </c>
      <c r="N14" s="5">
        <v>12578</v>
      </c>
      <c r="O14" s="44">
        <f t="shared" ref="O14" si="109">N14/N$16</f>
        <v>9.258604952448253E-2</v>
      </c>
      <c r="P14" s="5">
        <v>85874</v>
      </c>
      <c r="Q14" s="44">
        <f t="shared" ref="Q14" si="110">P14/P$16</f>
        <v>0.39303760389586612</v>
      </c>
      <c r="R14" s="5">
        <v>1156</v>
      </c>
      <c r="S14" s="44">
        <f t="shared" ref="S14" si="111">R14/R$16</f>
        <v>9.3357561074096512E-3</v>
      </c>
      <c r="T14" s="5">
        <v>705</v>
      </c>
      <c r="U14" s="44">
        <f t="shared" ref="U14" si="112">T14/T$16</f>
        <v>8.4152979373567603E-3</v>
      </c>
      <c r="V14" s="5">
        <v>278</v>
      </c>
      <c r="W14" s="44">
        <f t="shared" ref="W14" si="113">V14/V$16</f>
        <v>3.5744133719061394E-3</v>
      </c>
      <c r="X14" s="5">
        <v>434</v>
      </c>
      <c r="Y14" s="44">
        <f t="shared" ref="Y14" si="114">X14/X$16</f>
        <v>6.783263781435114E-3</v>
      </c>
      <c r="Z14" s="5">
        <v>0</v>
      </c>
      <c r="AA14" s="44">
        <f t="shared" ref="AA14" si="115">Z14/Z$16</f>
        <v>0</v>
      </c>
      <c r="AB14" s="5">
        <v>0</v>
      </c>
      <c r="AC14" s="44">
        <f t="shared" ref="AC14" si="116">AB14/AB$16</f>
        <v>0</v>
      </c>
      <c r="AD14" s="5">
        <v>0</v>
      </c>
      <c r="AE14" s="44">
        <f t="shared" ref="AE14" si="117">AD14/AD$16</f>
        <v>0</v>
      </c>
      <c r="AF14" s="5">
        <v>0</v>
      </c>
      <c r="AG14" s="44">
        <f t="shared" ref="AG14:AI14" si="118">AF14/AF$16</f>
        <v>0</v>
      </c>
      <c r="AH14" s="49">
        <f t="shared" si="27"/>
        <v>308316</v>
      </c>
      <c r="AI14" s="63">
        <f t="shared" si="118"/>
        <v>0.20009124673805892</v>
      </c>
      <c r="AJ14" s="67"/>
      <c r="AK14" s="4"/>
      <c r="AL14" s="4"/>
    </row>
    <row r="15" spans="1:38" ht="15.75" thickBot="1" x14ac:dyDescent="0.3">
      <c r="A15" s="92">
        <v>11</v>
      </c>
      <c r="B15" s="110" t="s">
        <v>7</v>
      </c>
      <c r="C15" s="23" t="s">
        <v>3</v>
      </c>
      <c r="D15" s="24">
        <v>9878</v>
      </c>
      <c r="E15" s="45">
        <f t="shared" si="0"/>
        <v>0.10717385643607326</v>
      </c>
      <c r="F15" s="25">
        <v>10573</v>
      </c>
      <c r="G15" s="45">
        <f t="shared" si="0"/>
        <v>6.9775883005121164E-2</v>
      </c>
      <c r="H15" s="25">
        <v>14274</v>
      </c>
      <c r="I15" s="45">
        <f t="shared" ref="I15" si="119">H15/H$16</f>
        <v>8.200714704293971E-2</v>
      </c>
      <c r="J15" s="25">
        <v>14525</v>
      </c>
      <c r="K15" s="45">
        <f t="shared" ref="K15" si="120">J15/J$16</f>
        <v>8.9864074786708159E-2</v>
      </c>
      <c r="L15" s="25">
        <v>20748</v>
      </c>
      <c r="M15" s="45">
        <f t="shared" ref="M15" si="121">L15/L$16</f>
        <v>0.11658275645059786</v>
      </c>
      <c r="N15" s="25">
        <v>8620</v>
      </c>
      <c r="O15" s="45">
        <f t="shared" ref="O15" si="122">N15/N$16</f>
        <v>6.3451402997379502E-2</v>
      </c>
      <c r="P15" s="25">
        <v>6471</v>
      </c>
      <c r="Q15" s="45">
        <f t="shared" ref="Q15" si="123">P15/P$16</f>
        <v>2.9617187213943099E-2</v>
      </c>
      <c r="R15" s="25">
        <v>3683</v>
      </c>
      <c r="S15" s="45">
        <f t="shared" ref="S15" si="124">R15/R$16</f>
        <v>2.9743589743589743E-2</v>
      </c>
      <c r="T15" s="25">
        <v>2120</v>
      </c>
      <c r="U15" s="45">
        <f t="shared" ref="U15" si="125">T15/T$16</f>
        <v>2.530557677616501E-2</v>
      </c>
      <c r="V15" s="25">
        <v>2330</v>
      </c>
      <c r="W15" s="45">
        <f t="shared" ref="W15" si="126">V15/V$16</f>
        <v>2.9958212793314048E-2</v>
      </c>
      <c r="X15" s="25">
        <v>1150</v>
      </c>
      <c r="Y15" s="45">
        <f t="shared" ref="Y15" si="127">X15/X$16</f>
        <v>1.7974086056798112E-2</v>
      </c>
      <c r="Z15" s="25">
        <v>237</v>
      </c>
      <c r="AA15" s="45">
        <f t="shared" ref="AA15" si="128">Z15/Z$16</f>
        <v>5.6868626274745055E-3</v>
      </c>
      <c r="AB15" s="25">
        <v>192</v>
      </c>
      <c r="AC15" s="45">
        <f t="shared" ref="AC15" si="129">AB15/AB$16</f>
        <v>9.6390381043225063E-3</v>
      </c>
      <c r="AD15" s="25">
        <v>0</v>
      </c>
      <c r="AE15" s="45">
        <f t="shared" ref="AE15" si="130">AD15/AD$16</f>
        <v>0</v>
      </c>
      <c r="AF15" s="54">
        <v>0</v>
      </c>
      <c r="AG15" s="45">
        <f t="shared" ref="AG15:AI15" si="131">AF15/AF$16</f>
        <v>0</v>
      </c>
      <c r="AH15" s="50">
        <f t="shared" si="27"/>
        <v>94801</v>
      </c>
      <c r="AI15" s="64">
        <f t="shared" si="131"/>
        <v>6.1524054158768028E-2</v>
      </c>
      <c r="AJ15" s="68"/>
      <c r="AK15" s="4"/>
      <c r="AL15" s="4"/>
    </row>
    <row r="16" spans="1:38" ht="15.75" thickBot="1" x14ac:dyDescent="0.3">
      <c r="A16" s="92">
        <v>12</v>
      </c>
      <c r="B16" s="111" t="s">
        <v>13</v>
      </c>
      <c r="C16" s="26" t="s">
        <v>14</v>
      </c>
      <c r="D16" s="27">
        <f>SUM(D5:D15)</f>
        <v>92168</v>
      </c>
      <c r="E16" s="46">
        <f>SUM(E5:E15)</f>
        <v>1</v>
      </c>
      <c r="F16" s="28">
        <f t="shared" ref="F16:AF16" si="132">SUM(F5:F15)</f>
        <v>151528</v>
      </c>
      <c r="G16" s="46">
        <f>SUM(G5:G15)</f>
        <v>0.99999999999999989</v>
      </c>
      <c r="H16" s="28">
        <f t="shared" si="132"/>
        <v>174058</v>
      </c>
      <c r="I16" s="46">
        <f>SUM(I5:I15)</f>
        <v>1</v>
      </c>
      <c r="J16" s="28">
        <f t="shared" si="132"/>
        <v>161633</v>
      </c>
      <c r="K16" s="46">
        <f>SUM(K5:K15)</f>
        <v>1</v>
      </c>
      <c r="L16" s="28">
        <f t="shared" si="132"/>
        <v>177968</v>
      </c>
      <c r="M16" s="46">
        <f>SUM(M5:M15)</f>
        <v>1</v>
      </c>
      <c r="N16" s="28">
        <f t="shared" si="132"/>
        <v>135852</v>
      </c>
      <c r="O16" s="46">
        <f>SUM(O5:O15)</f>
        <v>1</v>
      </c>
      <c r="P16" s="28">
        <f t="shared" si="132"/>
        <v>218488</v>
      </c>
      <c r="Q16" s="46">
        <f>SUM(Q5:Q15)</f>
        <v>1</v>
      </c>
      <c r="R16" s="28">
        <f t="shared" si="132"/>
        <v>123825</v>
      </c>
      <c r="S16" s="46">
        <f>SUM(S5:S15)</f>
        <v>1</v>
      </c>
      <c r="T16" s="28">
        <f t="shared" si="132"/>
        <v>83776</v>
      </c>
      <c r="U16" s="46">
        <f>SUM(U5:U15)</f>
        <v>1</v>
      </c>
      <c r="V16" s="28">
        <f t="shared" si="132"/>
        <v>77775</v>
      </c>
      <c r="W16" s="46">
        <f>SUM(W5:W15)</f>
        <v>0.99999999999999978</v>
      </c>
      <c r="X16" s="28">
        <f t="shared" si="132"/>
        <v>63981</v>
      </c>
      <c r="Y16" s="46">
        <f>SUM(Y5:Y15)</f>
        <v>1</v>
      </c>
      <c r="Z16" s="28">
        <f t="shared" si="132"/>
        <v>41675</v>
      </c>
      <c r="AA16" s="46">
        <f>SUM(AA5:AA15)</f>
        <v>0.99999999999999989</v>
      </c>
      <c r="AB16" s="28">
        <f t="shared" si="132"/>
        <v>19919</v>
      </c>
      <c r="AC16" s="46">
        <f>SUM(AC5:AC15)</f>
        <v>1</v>
      </c>
      <c r="AD16" s="28">
        <f t="shared" si="132"/>
        <v>11122</v>
      </c>
      <c r="AE16" s="46">
        <f>SUM(AE5:AE15)</f>
        <v>0.99999999999999989</v>
      </c>
      <c r="AF16" s="28">
        <f>SUM(AF5:AF15)</f>
        <v>7109</v>
      </c>
      <c r="AG16" s="46">
        <f>SUM(AG5:AG15)</f>
        <v>1</v>
      </c>
      <c r="AH16" s="51">
        <f>SUM(AH5:AH15)</f>
        <v>1540877</v>
      </c>
      <c r="AI16" s="55">
        <f>SUM(AI5:AI15)</f>
        <v>1</v>
      </c>
      <c r="AJ16" s="65">
        <f>AH16/AH$26</f>
        <v>0.82831849748984943</v>
      </c>
      <c r="AK16" s="4"/>
      <c r="AL16" s="4"/>
    </row>
    <row r="17" spans="1:36" ht="30.75" thickBot="1" x14ac:dyDescent="0.3">
      <c r="A17" s="93">
        <v>13</v>
      </c>
      <c r="B17" s="56" t="s">
        <v>30</v>
      </c>
      <c r="C17" s="26" t="s">
        <v>14</v>
      </c>
      <c r="D17" s="46">
        <f>D16/$AH16</f>
        <v>5.9815287008632097E-2</v>
      </c>
      <c r="E17" s="59"/>
      <c r="F17" s="58">
        <f>F16/$AH16</f>
        <v>9.8338803162095353E-2</v>
      </c>
      <c r="G17" s="57"/>
      <c r="H17" s="58">
        <f>H16/$AH16</f>
        <v>0.1129603466078084</v>
      </c>
      <c r="I17" s="57"/>
      <c r="J17" s="58">
        <f>J16/$AH16</f>
        <v>0.10489675684691251</v>
      </c>
      <c r="K17" s="57"/>
      <c r="L17" s="58">
        <f>L16/$AH16</f>
        <v>0.11549786258085493</v>
      </c>
      <c r="M17" s="57"/>
      <c r="N17" s="58">
        <f>N16/$AH16</f>
        <v>8.8165375951487365E-2</v>
      </c>
      <c r="O17" s="57"/>
      <c r="P17" s="58">
        <f>P16/$AH16</f>
        <v>0.14179457542685106</v>
      </c>
      <c r="Q17" s="57"/>
      <c r="R17" s="58">
        <f>R16/$AH16</f>
        <v>8.0360080655367039E-2</v>
      </c>
      <c r="S17" s="57"/>
      <c r="T17" s="58">
        <f>T16/$AH16</f>
        <v>5.4369037892057576E-2</v>
      </c>
      <c r="U17" s="57"/>
      <c r="V17" s="58">
        <f>V16/$AH16</f>
        <v>5.0474502507338356E-2</v>
      </c>
      <c r="W17" s="57"/>
      <c r="X17" s="58">
        <f>X16/$AH16</f>
        <v>4.152245766534253E-2</v>
      </c>
      <c r="Y17" s="57"/>
      <c r="Z17" s="58">
        <f>Z16/$AH16</f>
        <v>2.7046285978699142E-2</v>
      </c>
      <c r="AA17" s="57"/>
      <c r="AB17" s="58">
        <f>AB16/$AH16</f>
        <v>1.2927053879057186E-2</v>
      </c>
      <c r="AC17" s="57"/>
      <c r="AD17" s="58">
        <f>AD16/$AH16</f>
        <v>7.2179674302361579E-3</v>
      </c>
      <c r="AE17" s="57"/>
      <c r="AF17" s="58">
        <f>AF16/$AH16</f>
        <v>4.6136064072602812E-3</v>
      </c>
      <c r="AG17" s="57"/>
      <c r="AH17" s="60">
        <f>AH16/$AH16</f>
        <v>1</v>
      </c>
      <c r="AI17" s="57"/>
      <c r="AJ17" s="66"/>
    </row>
    <row r="18" spans="1:36" ht="15.75" thickBot="1" x14ac:dyDescent="0.3">
      <c r="A18" s="95">
        <v>14</v>
      </c>
      <c r="B18" s="2"/>
      <c r="AJ18" s="67"/>
    </row>
    <row r="19" spans="1:36" ht="16.5" thickBot="1" x14ac:dyDescent="0.3">
      <c r="A19" s="96">
        <v>15</v>
      </c>
      <c r="B19" s="94" t="s">
        <v>8</v>
      </c>
      <c r="AJ19" s="67"/>
    </row>
    <row r="20" spans="1:36" ht="30" customHeight="1" x14ac:dyDescent="0.25">
      <c r="A20" s="91">
        <v>16</v>
      </c>
      <c r="B20" s="84" t="s">
        <v>12</v>
      </c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0"/>
      <c r="AG20" s="10"/>
      <c r="AH20" s="38" t="s">
        <v>9</v>
      </c>
      <c r="AI20" s="69" t="s">
        <v>9</v>
      </c>
      <c r="AJ20" s="67"/>
    </row>
    <row r="21" spans="1:36" ht="15.75" thickBot="1" x14ac:dyDescent="0.3">
      <c r="A21" s="92">
        <v>17</v>
      </c>
      <c r="B21" s="85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  <c r="AG21" s="15"/>
      <c r="AH21" s="39" t="s">
        <v>1</v>
      </c>
      <c r="AI21" s="70" t="s">
        <v>1</v>
      </c>
      <c r="AJ21" s="67"/>
    </row>
    <row r="22" spans="1:36" ht="60" x14ac:dyDescent="0.25">
      <c r="A22" s="92">
        <v>18</v>
      </c>
      <c r="B22" s="86" t="s">
        <v>16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/>
      <c r="AG22" s="18"/>
      <c r="AH22" s="40">
        <v>206239</v>
      </c>
      <c r="AI22" s="71">
        <f>AH22/AH$25</f>
        <v>0.64576823120518523</v>
      </c>
      <c r="AJ22" s="67"/>
    </row>
    <row r="23" spans="1:36" ht="32.25" customHeight="1" x14ac:dyDescent="0.25">
      <c r="A23" s="92">
        <v>19</v>
      </c>
      <c r="B23" s="87" t="s">
        <v>17</v>
      </c>
      <c r="C23" s="11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2"/>
      <c r="AG23" s="12"/>
      <c r="AH23" s="29">
        <v>105195</v>
      </c>
      <c r="AI23" s="72">
        <f t="shared" ref="AI23:AI24" si="133">AH23/AH$25</f>
        <v>0.32938284748097818</v>
      </c>
      <c r="AJ23" s="67"/>
    </row>
    <row r="24" spans="1:36" ht="32.25" customHeight="1" thickBot="1" x14ac:dyDescent="0.3">
      <c r="A24" s="92">
        <v>20</v>
      </c>
      <c r="B24" s="88" t="s">
        <v>7</v>
      </c>
      <c r="C24" s="31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32"/>
      <c r="AG24" s="32"/>
      <c r="AH24" s="41">
        <v>7936</v>
      </c>
      <c r="AI24" s="73">
        <f t="shared" si="133"/>
        <v>2.4848921313836616E-2</v>
      </c>
      <c r="AJ24" s="68"/>
    </row>
    <row r="25" spans="1:36" ht="15.75" thickBot="1" x14ac:dyDescent="0.3">
      <c r="A25" s="93">
        <v>21</v>
      </c>
      <c r="B25" s="89" t="s">
        <v>15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5"/>
      <c r="AG25" s="35"/>
      <c r="AH25" s="30">
        <f>SUM(AH22:AH24)</f>
        <v>319370</v>
      </c>
      <c r="AI25" s="61">
        <f>SUM(AI22:AI24)</f>
        <v>1</v>
      </c>
      <c r="AJ25" s="65">
        <f>AH25/AH$26</f>
        <v>0.17168150251015055</v>
      </c>
    </row>
    <row r="26" spans="1:36" ht="32.25" thickBot="1" x14ac:dyDescent="0.3">
      <c r="A26" s="90">
        <v>22</v>
      </c>
      <c r="B26" s="1"/>
      <c r="AF26" s="37" t="s">
        <v>10</v>
      </c>
      <c r="AG26" s="37"/>
      <c r="AH26" s="36">
        <f>SUM(AH16,AH25)</f>
        <v>1860247</v>
      </c>
      <c r="AI26" s="36"/>
      <c r="AJ26" s="65">
        <f>AH26/AH$26</f>
        <v>1</v>
      </c>
    </row>
    <row r="27" spans="1:36" x14ac:dyDescent="0.25">
      <c r="A27" s="3">
        <v>23</v>
      </c>
      <c r="B27" s="42" t="s">
        <v>18</v>
      </c>
    </row>
    <row r="28" spans="1:36" x14ac:dyDescent="0.25">
      <c r="A28" s="3">
        <v>24</v>
      </c>
      <c r="B28" s="97" t="s">
        <v>38</v>
      </c>
    </row>
    <row r="29" spans="1:36" x14ac:dyDescent="0.25">
      <c r="A29" s="3">
        <v>25</v>
      </c>
      <c r="B29" t="s">
        <v>19</v>
      </c>
    </row>
    <row r="30" spans="1:36" x14ac:dyDescent="0.25">
      <c r="A30" s="3">
        <v>26</v>
      </c>
    </row>
    <row r="31" spans="1:36" x14ac:dyDescent="0.25">
      <c r="A31" s="3">
        <v>27</v>
      </c>
      <c r="B31" s="43" t="s">
        <v>20</v>
      </c>
    </row>
    <row r="32" spans="1:36" x14ac:dyDescent="0.25">
      <c r="A32" s="3">
        <v>28</v>
      </c>
      <c r="B32" s="43" t="s">
        <v>33</v>
      </c>
    </row>
    <row r="33" spans="1:2" x14ac:dyDescent="0.25">
      <c r="A33" s="3">
        <v>29</v>
      </c>
      <c r="B33" s="43" t="s">
        <v>28</v>
      </c>
    </row>
    <row r="34" spans="1:2" x14ac:dyDescent="0.25">
      <c r="A34" s="3">
        <v>30</v>
      </c>
      <c r="B34" s="43" t="s">
        <v>34</v>
      </c>
    </row>
    <row r="35" spans="1:2" x14ac:dyDescent="0.25">
      <c r="A35" s="3">
        <v>31</v>
      </c>
      <c r="B35" s="43" t="s">
        <v>21</v>
      </c>
    </row>
    <row r="36" spans="1:2" x14ac:dyDescent="0.25">
      <c r="A36" s="3">
        <v>32</v>
      </c>
      <c r="B36" s="43" t="s">
        <v>22</v>
      </c>
    </row>
    <row r="37" spans="1:2" x14ac:dyDescent="0.25">
      <c r="A37" s="3">
        <v>33</v>
      </c>
    </row>
    <row r="38" spans="1:2" x14ac:dyDescent="0.25">
      <c r="A38" s="3">
        <v>34</v>
      </c>
      <c r="B38" s="43" t="s">
        <v>23</v>
      </c>
    </row>
  </sheetData>
  <autoFilter ref="B4:AJ4"/>
  <mergeCells count="20">
    <mergeCell ref="F3:G3"/>
    <mergeCell ref="D3:E3"/>
    <mergeCell ref="AH2:AI2"/>
    <mergeCell ref="AH3:AI3"/>
    <mergeCell ref="B2:B3"/>
    <mergeCell ref="C2:C3"/>
    <mergeCell ref="D2:AG2"/>
    <mergeCell ref="AF3:AG3"/>
    <mergeCell ref="AD3:AE3"/>
    <mergeCell ref="AB3:AC3"/>
    <mergeCell ref="Z3:AA3"/>
    <mergeCell ref="X3:Y3"/>
    <mergeCell ref="V3:W3"/>
    <mergeCell ref="T3:U3"/>
    <mergeCell ref="R3:S3"/>
    <mergeCell ref="P3:Q3"/>
    <mergeCell ref="N3:O3"/>
    <mergeCell ref="L3:M3"/>
    <mergeCell ref="J3:K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Bernd Eckhardt</cp:lastModifiedBy>
  <dcterms:created xsi:type="dcterms:W3CDTF">2013-11-30T15:14:33Z</dcterms:created>
  <dcterms:modified xsi:type="dcterms:W3CDTF">2019-09-20T08:09:59Z</dcterms:modified>
</cp:coreProperties>
</file>