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Damage\Slovenian_Forest_Service\"/>
    </mc:Choice>
  </mc:AlternateContent>
  <bookViews>
    <workbookView xWindow="0" yWindow="0" windowWidth="28740" windowHeight="11025"/>
  </bookViews>
  <sheets>
    <sheet name="tabula-SFS_2017_Annual-Report_S" sheetId="1" r:id="rId1"/>
  </sheets>
  <calcPr calcId="162913" iterateDelta="1E-4"/>
</workbook>
</file>

<file path=xl/calcChain.xml><?xml version="1.0" encoding="utf-8"?>
<calcChain xmlns="http://schemas.openxmlformats.org/spreadsheetml/2006/main">
  <c r="K38" i="1" l="1"/>
  <c r="E36" i="1"/>
  <c r="F36" i="1" s="1"/>
  <c r="G36" i="1"/>
  <c r="K36" i="1"/>
  <c r="E37" i="1"/>
  <c r="F37" i="1" s="1"/>
  <c r="G37" i="1"/>
  <c r="K37" i="1"/>
  <c r="E38" i="1"/>
  <c r="F35" i="1" s="1"/>
  <c r="G38" i="1"/>
  <c r="H32" i="1" s="1"/>
  <c r="C38" i="1"/>
  <c r="D10" i="1" s="1"/>
  <c r="C37" i="1"/>
  <c r="C36" i="1"/>
  <c r="F4" i="1" l="1"/>
  <c r="F12" i="1"/>
  <c r="H37" i="1"/>
  <c r="F20" i="1"/>
  <c r="H36" i="1"/>
  <c r="F28" i="1"/>
  <c r="H25" i="1"/>
  <c r="D32" i="1"/>
  <c r="D24" i="1"/>
  <c r="D16" i="1"/>
  <c r="D8" i="1"/>
  <c r="F5" i="1"/>
  <c r="F13" i="1"/>
  <c r="F21" i="1"/>
  <c r="F29" i="1"/>
  <c r="H10" i="1"/>
  <c r="H18" i="1"/>
  <c r="H26" i="1"/>
  <c r="H34" i="1"/>
  <c r="D31" i="1"/>
  <c r="F14" i="1"/>
  <c r="H3" i="1"/>
  <c r="H11" i="1"/>
  <c r="H19" i="1"/>
  <c r="H27" i="1"/>
  <c r="H35" i="1"/>
  <c r="D25" i="1"/>
  <c r="H17" i="1"/>
  <c r="H33" i="1"/>
  <c r="D23" i="1"/>
  <c r="D15" i="1"/>
  <c r="D7" i="1"/>
  <c r="I7" i="1" s="1"/>
  <c r="F6" i="1"/>
  <c r="F22" i="1"/>
  <c r="F30" i="1"/>
  <c r="D3" i="1"/>
  <c r="D30" i="1"/>
  <c r="I30" i="1" s="1"/>
  <c r="D22" i="1"/>
  <c r="D14" i="1"/>
  <c r="D6" i="1"/>
  <c r="I6" i="1" s="1"/>
  <c r="F7" i="1"/>
  <c r="F15" i="1"/>
  <c r="F23" i="1"/>
  <c r="F31" i="1"/>
  <c r="H4" i="1"/>
  <c r="H12" i="1"/>
  <c r="H20" i="1"/>
  <c r="H28" i="1"/>
  <c r="D21" i="1"/>
  <c r="I21" i="1" s="1"/>
  <c r="D13" i="1"/>
  <c r="D5" i="1"/>
  <c r="F8" i="1"/>
  <c r="F16" i="1"/>
  <c r="I16" i="1" s="1"/>
  <c r="F24" i="1"/>
  <c r="F32" i="1"/>
  <c r="H5" i="1"/>
  <c r="H13" i="1"/>
  <c r="H21" i="1"/>
  <c r="H29" i="1"/>
  <c r="D33" i="1"/>
  <c r="D9" i="1"/>
  <c r="I9" i="1" s="1"/>
  <c r="D37" i="1"/>
  <c r="D29" i="1"/>
  <c r="I29" i="1" s="1"/>
  <c r="D36" i="1"/>
  <c r="D20" i="1"/>
  <c r="I20" i="1" s="1"/>
  <c r="D12" i="1"/>
  <c r="I12" i="1" s="1"/>
  <c r="F9" i="1"/>
  <c r="H6" i="1"/>
  <c r="H22" i="1"/>
  <c r="H30" i="1"/>
  <c r="D35" i="1"/>
  <c r="I35" i="1" s="1"/>
  <c r="D27" i="1"/>
  <c r="I27" i="1" s="1"/>
  <c r="D19" i="1"/>
  <c r="D11" i="1"/>
  <c r="F10" i="1"/>
  <c r="I10" i="1" s="1"/>
  <c r="F18" i="1"/>
  <c r="F26" i="1"/>
  <c r="F34" i="1"/>
  <c r="H7" i="1"/>
  <c r="H15" i="1"/>
  <c r="H23" i="1"/>
  <c r="H31" i="1"/>
  <c r="D17" i="1"/>
  <c r="H9" i="1"/>
  <c r="D28" i="1"/>
  <c r="I28" i="1" s="1"/>
  <c r="D4" i="1"/>
  <c r="I4" i="1" s="1"/>
  <c r="F17" i="1"/>
  <c r="F25" i="1"/>
  <c r="F33" i="1"/>
  <c r="H14" i="1"/>
  <c r="D34" i="1"/>
  <c r="I34" i="1" s="1"/>
  <c r="D26" i="1"/>
  <c r="D18" i="1"/>
  <c r="F3" i="1"/>
  <c r="F11" i="1"/>
  <c r="F19" i="1"/>
  <c r="F27" i="1"/>
  <c r="H8" i="1"/>
  <c r="H16" i="1"/>
  <c r="H24" i="1"/>
  <c r="I26" i="1"/>
  <c r="I33" i="1" l="1"/>
  <c r="I3" i="1"/>
  <c r="L3" i="1" s="1"/>
  <c r="I31" i="1"/>
  <c r="I17" i="1"/>
  <c r="I23" i="1"/>
  <c r="I25" i="1"/>
  <c r="I11" i="1"/>
  <c r="I15" i="1"/>
  <c r="I36" i="1" s="1"/>
  <c r="I19" i="1"/>
  <c r="F38" i="1"/>
  <c r="I13" i="1"/>
  <c r="I32" i="1"/>
  <c r="I14" i="1"/>
  <c r="I18" i="1"/>
  <c r="I5" i="1"/>
  <c r="D38" i="1"/>
  <c r="I8" i="1"/>
  <c r="H38" i="1"/>
  <c r="I24" i="1"/>
  <c r="I22" i="1"/>
  <c r="I38" i="1" l="1"/>
  <c r="I37" i="1"/>
  <c r="J10" i="1" l="1"/>
  <c r="J25" i="1"/>
  <c r="J28" i="1"/>
  <c r="J29" i="1"/>
  <c r="J12" i="1"/>
  <c r="J35" i="1"/>
  <c r="J11" i="1"/>
  <c r="J30" i="1"/>
  <c r="J15" i="1"/>
  <c r="J4" i="1"/>
  <c r="J17" i="1"/>
  <c r="J31" i="1"/>
  <c r="J23" i="1"/>
  <c r="J26" i="1"/>
  <c r="J9" i="1"/>
  <c r="J20" i="1"/>
  <c r="J16" i="1"/>
  <c r="J33" i="1"/>
  <c r="J21" i="1"/>
  <c r="J7" i="1"/>
  <c r="J3" i="1"/>
  <c r="J6" i="1"/>
  <c r="J34" i="1"/>
  <c r="J27" i="1"/>
  <c r="J13" i="1"/>
  <c r="J19" i="1"/>
  <c r="J5" i="1"/>
  <c r="J37" i="1"/>
  <c r="J24" i="1"/>
  <c r="J32" i="1"/>
  <c r="J22" i="1"/>
  <c r="J8" i="1"/>
  <c r="J36" i="1"/>
  <c r="J14" i="1"/>
  <c r="J18" i="1"/>
  <c r="J38" i="1" l="1"/>
</calcChain>
</file>

<file path=xl/sharedStrings.xml><?xml version="1.0" encoding="utf-8"?>
<sst xmlns="http://schemas.openxmlformats.org/spreadsheetml/2006/main" count="91" uniqueCount="37">
  <si>
    <t xml:space="preserve">      </t>
  </si>
  <si>
    <t>Indeks m3 glede na 2016 /
Volume m3 according to 2016</t>
  </si>
  <si>
    <r>
      <t xml:space="preserve">Vzrok poseka / </t>
    </r>
    <r>
      <rPr>
        <b/>
        <i/>
        <sz val="11"/>
        <color theme="1"/>
        <rFont val="Calibri"/>
        <family val="2"/>
        <scheme val="minor"/>
      </rPr>
      <t>Cause of felling - Damaging Agent</t>
    </r>
  </si>
  <si>
    <r>
      <t xml:space="preserve">Drevesna vrsta /
</t>
    </r>
    <r>
      <rPr>
        <b/>
        <i/>
        <sz val="11"/>
        <color theme="1"/>
        <rFont val="Calibri"/>
        <family val="2"/>
        <scheme val="minor"/>
      </rPr>
      <t>Forest/Tree Type</t>
    </r>
  </si>
  <si>
    <r>
      <t xml:space="preserve">Zasebni gozdovi in m3 /
</t>
    </r>
    <r>
      <rPr>
        <b/>
        <i/>
        <sz val="11"/>
        <color theme="1"/>
        <rFont val="Calibri"/>
        <family val="2"/>
        <scheme val="minor"/>
      </rPr>
      <t>Private Forests in m3</t>
    </r>
  </si>
  <si>
    <r>
      <t xml:space="preserve">Državni gozdovi in m3 /
</t>
    </r>
    <r>
      <rPr>
        <b/>
        <i/>
        <sz val="11"/>
        <color theme="1"/>
        <rFont val="Calibri"/>
        <family val="2"/>
        <scheme val="minor"/>
      </rPr>
      <t>State Forests in m3</t>
    </r>
  </si>
  <si>
    <r>
      <t xml:space="preserve">Občinski gozdovi in m3 /
</t>
    </r>
    <r>
      <rPr>
        <b/>
        <i/>
        <sz val="11"/>
        <color theme="1"/>
        <rFont val="Calibri"/>
        <family val="2"/>
        <scheme val="minor"/>
      </rPr>
      <t>Municipial Forests in m3</t>
    </r>
  </si>
  <si>
    <r>
      <t xml:space="preserve">SKUPAJ in m3 /
</t>
    </r>
    <r>
      <rPr>
        <b/>
        <i/>
        <sz val="11"/>
        <color theme="1"/>
        <rFont val="Calibri"/>
        <family val="2"/>
        <scheme val="minor"/>
      </rPr>
      <t>Total in m3</t>
    </r>
  </si>
  <si>
    <t>Bolezni, glive /
Diseases, funghi</t>
  </si>
  <si>
    <t>Imisija (lokalna) /
Emissions (local)</t>
  </si>
  <si>
    <t>SKUPAJ / Total</t>
  </si>
  <si>
    <r>
      <t xml:space="preserve">Iglavci / </t>
    </r>
    <r>
      <rPr>
        <i/>
        <sz val="11"/>
        <color theme="1"/>
        <rFont val="Calibri"/>
        <family val="2"/>
        <scheme val="minor"/>
      </rPr>
      <t>Conifers</t>
    </r>
  </si>
  <si>
    <r>
      <t xml:space="preserve">Listavci / </t>
    </r>
    <r>
      <rPr>
        <i/>
        <sz val="11"/>
        <color theme="1"/>
        <rFont val="Calibri"/>
        <family val="2"/>
        <scheme val="minor"/>
      </rPr>
      <t>Broadleafs</t>
    </r>
  </si>
  <si>
    <r>
      <t>Skupaj /</t>
    </r>
    <r>
      <rPr>
        <i/>
        <sz val="11"/>
        <color theme="1"/>
        <rFont val="Calibri"/>
        <family val="2"/>
        <scheme val="minor"/>
      </rPr>
      <t xml:space="preserve"> Total</t>
    </r>
  </si>
  <si>
    <t>Žuželke / Insects</t>
  </si>
  <si>
    <t>Divjad / Wild game</t>
  </si>
  <si>
    <t>Sneg / Snow</t>
  </si>
  <si>
    <t>Žled / Ice</t>
  </si>
  <si>
    <t>Plaz, usad / Landslides</t>
  </si>
  <si>
    <t>Požar / Fire</t>
  </si>
  <si>
    <t>Delo v gozdu / Damage due to harvest activities</t>
  </si>
  <si>
    <t>Drugo / Other damages</t>
  </si>
  <si>
    <r>
      <t xml:space="preserve">Zasebni gozdovi in %/
</t>
    </r>
    <r>
      <rPr>
        <b/>
        <i/>
        <sz val="11"/>
        <color theme="1"/>
        <rFont val="Calibri"/>
        <family val="2"/>
        <scheme val="minor"/>
      </rPr>
      <t>Private Forests in %</t>
    </r>
  </si>
  <si>
    <r>
      <t xml:space="preserve">Državni gozdovi in % /
</t>
    </r>
    <r>
      <rPr>
        <b/>
        <i/>
        <sz val="11"/>
        <color theme="1"/>
        <rFont val="Calibri"/>
        <family val="2"/>
        <scheme val="minor"/>
      </rPr>
      <t>State Forests in %</t>
    </r>
  </si>
  <si>
    <r>
      <t xml:space="preserve">Občinski gozdovi in % /
</t>
    </r>
    <r>
      <rPr>
        <b/>
        <i/>
        <sz val="11"/>
        <color theme="1"/>
        <rFont val="Calibri"/>
        <family val="2"/>
        <scheme val="minor"/>
      </rPr>
      <t>Municipial Forests in %</t>
    </r>
  </si>
  <si>
    <r>
      <t xml:space="preserve">SKUPAJ in % /
</t>
    </r>
    <r>
      <rPr>
        <b/>
        <i/>
        <sz val="11"/>
        <color theme="1"/>
        <rFont val="Calibri"/>
        <family val="2"/>
        <scheme val="minor"/>
      </rPr>
      <t>Total in %</t>
    </r>
  </si>
  <si>
    <r>
      <t xml:space="preserve">SKUPAJ: Št. Dreves /
</t>
    </r>
    <r>
      <rPr>
        <b/>
        <i/>
        <sz val="11"/>
        <color theme="1"/>
        <rFont val="Calibri"/>
        <family val="2"/>
        <scheme val="minor"/>
      </rPr>
      <t>Total: Number of trees</t>
    </r>
  </si>
  <si>
    <r>
      <t xml:space="preserve">Iglavci / </t>
    </r>
    <r>
      <rPr>
        <b/>
        <i/>
        <sz val="11"/>
        <color theme="1"/>
        <rFont val="Calibri"/>
        <family val="2"/>
        <scheme val="minor"/>
      </rPr>
      <t>Conifers</t>
    </r>
  </si>
  <si>
    <r>
      <t xml:space="preserve">Listavci / </t>
    </r>
    <r>
      <rPr>
        <b/>
        <i/>
        <sz val="11"/>
        <color theme="1"/>
        <rFont val="Calibri"/>
        <family val="2"/>
        <scheme val="minor"/>
      </rPr>
      <t>Broadleafs</t>
    </r>
  </si>
  <si>
    <r>
      <t>Skupaj /</t>
    </r>
    <r>
      <rPr>
        <b/>
        <i/>
        <sz val="11"/>
        <color theme="1"/>
        <rFont val="Calibri"/>
        <family val="2"/>
        <scheme val="minor"/>
      </rPr>
      <t xml:space="preserve"> Total</t>
    </r>
  </si>
  <si>
    <r>
      <t xml:space="preserve">Povprečno drevo m3 /
</t>
    </r>
    <r>
      <rPr>
        <b/>
        <i/>
        <sz val="11"/>
        <color theme="1"/>
        <rFont val="Calibri"/>
        <family val="2"/>
        <scheme val="minor"/>
      </rPr>
      <t>Average volum per tree m3</t>
    </r>
  </si>
  <si>
    <t>Veter / Storm</t>
  </si>
  <si>
    <t>Totals calculated by JRC</t>
  </si>
  <si>
    <t>Percentages calculated by JRC</t>
  </si>
  <si>
    <t>Sums checked by JRC</t>
  </si>
  <si>
    <t>Value added by JRC 2018-11</t>
  </si>
  <si>
    <r>
      <t xml:space="preserve">Sanitarni posek v letu 2017 po vzrokih poseka in kategorijah lastništva /
</t>
    </r>
    <r>
      <rPr>
        <b/>
        <i/>
        <sz val="11"/>
        <color theme="1"/>
        <rFont val="Calibri"/>
        <family val="2"/>
        <scheme val="minor"/>
      </rPr>
      <t>Sanitation (salvage felling) in 2017 by the causes of felling and ownership categories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</si>
</sst>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>
      <alignment wrapText="1"/>
    </xf>
    <xf numFmtId="3" fontId="0" fillId="0" borderId="10" xfId="0" applyNumberFormat="1" applyBorder="1"/>
    <xf numFmtId="0" fontId="18" fillId="0" borderId="15" xfId="0" applyFont="1" applyBorder="1" applyAlignment="1">
      <alignment wrapText="1"/>
    </xf>
    <xf numFmtId="2" fontId="0" fillId="0" borderId="16" xfId="0" applyNumberFormat="1" applyBorder="1"/>
    <xf numFmtId="0" fontId="0" fillId="0" borderId="15" xfId="0" applyBorder="1" applyAlignment="1">
      <alignment wrapText="1"/>
    </xf>
    <xf numFmtId="0" fontId="18" fillId="0" borderId="20" xfId="0" applyFont="1" applyBorder="1" applyAlignment="1">
      <alignment wrapText="1"/>
    </xf>
    <xf numFmtId="3" fontId="0" fillId="0" borderId="21" xfId="0" applyNumberFormat="1" applyBorder="1"/>
    <xf numFmtId="2" fontId="0" fillId="0" borderId="22" xfId="0" applyNumberFormat="1" applyBorder="1"/>
    <xf numFmtId="10" fontId="0" fillId="0" borderId="21" xfId="1" applyNumberFormat="1" applyFont="1" applyBorder="1"/>
    <xf numFmtId="0" fontId="16" fillId="0" borderId="18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3" fontId="0" fillId="0" borderId="24" xfId="0" applyNumberFormat="1" applyBorder="1"/>
    <xf numFmtId="3" fontId="0" fillId="0" borderId="25" xfId="0" applyNumberFormat="1" applyBorder="1"/>
    <xf numFmtId="0" fontId="16" fillId="0" borderId="28" xfId="0" applyFont="1" applyBorder="1" applyAlignment="1">
      <alignment vertical="top" wrapText="1"/>
    </xf>
    <xf numFmtId="0" fontId="16" fillId="0" borderId="29" xfId="0" applyFont="1" applyBorder="1" applyAlignment="1">
      <alignment vertical="top" wrapText="1"/>
    </xf>
    <xf numFmtId="0" fontId="0" fillId="0" borderId="22" xfId="0" applyBorder="1" applyAlignment="1">
      <alignment wrapText="1"/>
    </xf>
    <xf numFmtId="0" fontId="0" fillId="0" borderId="16" xfId="0" applyBorder="1"/>
    <xf numFmtId="0" fontId="0" fillId="0" borderId="16" xfId="0" applyBorder="1" applyAlignment="1">
      <alignment wrapText="1"/>
    </xf>
    <xf numFmtId="0" fontId="16" fillId="0" borderId="15" xfId="0" applyFont="1" applyBorder="1"/>
    <xf numFmtId="3" fontId="16" fillId="0" borderId="25" xfId="0" applyNumberFormat="1" applyFont="1" applyBorder="1"/>
    <xf numFmtId="10" fontId="16" fillId="0" borderId="21" xfId="1" applyNumberFormat="1" applyFont="1" applyBorder="1"/>
    <xf numFmtId="3" fontId="16" fillId="0" borderId="10" xfId="0" applyNumberFormat="1" applyFont="1" applyBorder="1"/>
    <xf numFmtId="2" fontId="16" fillId="0" borderId="16" xfId="0" applyNumberFormat="1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9" xfId="0" applyFont="1" applyBorder="1"/>
    <xf numFmtId="3" fontId="16" fillId="0" borderId="23" xfId="0" applyNumberFormat="1" applyFont="1" applyBorder="1"/>
    <xf numFmtId="10" fontId="16" fillId="0" borderId="18" xfId="1" applyNumberFormat="1" applyFont="1" applyBorder="1"/>
    <xf numFmtId="3" fontId="16" fillId="0" borderId="18" xfId="0" applyNumberFormat="1" applyFont="1" applyBorder="1"/>
    <xf numFmtId="2" fontId="16" fillId="0" borderId="19" xfId="0" applyNumberFormat="1" applyFont="1" applyBorder="1"/>
    <xf numFmtId="0" fontId="0" fillId="0" borderId="30" xfId="0" applyBorder="1" applyAlignment="1">
      <alignment wrapText="1"/>
    </xf>
    <xf numFmtId="0" fontId="0" fillId="0" borderId="31" xfId="0" applyBorder="1"/>
    <xf numFmtId="3" fontId="0" fillId="0" borderId="32" xfId="0" applyNumberFormat="1" applyBorder="1"/>
    <xf numFmtId="10" fontId="0" fillId="0" borderId="33" xfId="1" applyNumberFormat="1" applyFont="1" applyBorder="1"/>
    <xf numFmtId="3" fontId="0" fillId="0" borderId="34" xfId="0" applyNumberFormat="1" applyBorder="1"/>
    <xf numFmtId="2" fontId="0" fillId="0" borderId="31" xfId="0" applyNumberFormat="1" applyBorder="1"/>
    <xf numFmtId="0" fontId="16" fillId="0" borderId="12" xfId="0" applyFont="1" applyBorder="1"/>
    <xf numFmtId="0" fontId="16" fillId="0" borderId="14" xfId="0" applyFont="1" applyBorder="1" applyAlignment="1">
      <alignment wrapText="1"/>
    </xf>
    <xf numFmtId="3" fontId="16" fillId="0" borderId="35" xfId="0" applyNumberFormat="1" applyFont="1" applyBorder="1"/>
    <xf numFmtId="10" fontId="16" fillId="0" borderId="13" xfId="1" applyNumberFormat="1" applyFont="1" applyBorder="1"/>
    <xf numFmtId="3" fontId="16" fillId="0" borderId="13" xfId="0" applyNumberFormat="1" applyFont="1" applyBorder="1"/>
    <xf numFmtId="2" fontId="16" fillId="0" borderId="14" xfId="0" applyNumberFormat="1" applyFont="1" applyBorder="1"/>
    <xf numFmtId="0" fontId="16" fillId="0" borderId="36" xfId="0" applyFont="1" applyBorder="1" applyAlignment="1">
      <alignment vertical="top" wrapText="1"/>
    </xf>
    <xf numFmtId="10" fontId="0" fillId="0" borderId="37" xfId="1" applyNumberFormat="1" applyFont="1" applyBorder="1"/>
    <xf numFmtId="10" fontId="0" fillId="0" borderId="38" xfId="1" applyNumberFormat="1" applyFont="1" applyBorder="1"/>
    <xf numFmtId="10" fontId="16" fillId="0" borderId="39" xfId="1" applyNumberFormat="1" applyFont="1" applyBorder="1"/>
    <xf numFmtId="10" fontId="16" fillId="0" borderId="37" xfId="1" applyNumberFormat="1" applyFont="1" applyBorder="1"/>
    <xf numFmtId="10" fontId="16" fillId="0" borderId="36" xfId="1" applyNumberFormat="1" applyFont="1" applyBorder="1"/>
    <xf numFmtId="2" fontId="0" fillId="0" borderId="24" xfId="0" applyNumberFormat="1" applyBorder="1"/>
    <xf numFmtId="2" fontId="0" fillId="0" borderId="25" xfId="0" applyNumberFormat="1" applyBorder="1"/>
    <xf numFmtId="2" fontId="0" fillId="0" borderId="32" xfId="0" applyNumberFormat="1" applyBorder="1"/>
    <xf numFmtId="2" fontId="16" fillId="0" borderId="35" xfId="0" applyNumberFormat="1" applyFont="1" applyBorder="1"/>
    <xf numFmtId="2" fontId="16" fillId="0" borderId="25" xfId="0" applyNumberFormat="1" applyFont="1" applyBorder="1"/>
    <xf numFmtId="2" fontId="16" fillId="0" borderId="23" xfId="0" applyNumberFormat="1" applyFont="1" applyBorder="1"/>
    <xf numFmtId="0" fontId="16" fillId="0" borderId="11" xfId="0" applyFont="1" applyBorder="1" applyAlignment="1">
      <alignment vertical="top" wrapText="1"/>
    </xf>
    <xf numFmtId="3" fontId="0" fillId="0" borderId="41" xfId="0" applyNumberFormat="1" applyBorder="1"/>
    <xf numFmtId="3" fontId="0" fillId="0" borderId="42" xfId="0" applyNumberFormat="1" applyBorder="1"/>
    <xf numFmtId="3" fontId="0" fillId="0" borderId="43" xfId="0" applyNumberFormat="1" applyBorder="1"/>
    <xf numFmtId="3" fontId="16" fillId="0" borderId="44" xfId="0" applyNumberFormat="1" applyFont="1" applyBorder="1"/>
    <xf numFmtId="3" fontId="16" fillId="0" borderId="42" xfId="0" applyNumberFormat="1" applyFont="1" applyBorder="1"/>
    <xf numFmtId="3" fontId="16" fillId="0" borderId="45" xfId="0" applyNumberFormat="1" applyFont="1" applyBorder="1"/>
    <xf numFmtId="0" fontId="16" fillId="33" borderId="18" xfId="0" applyFont="1" applyFill="1" applyBorder="1" applyAlignment="1">
      <alignment vertical="top" wrapText="1"/>
    </xf>
    <xf numFmtId="3" fontId="0" fillId="33" borderId="21" xfId="0" applyNumberFormat="1" applyFill="1" applyBorder="1"/>
    <xf numFmtId="10" fontId="0" fillId="33" borderId="21" xfId="1" applyNumberFormat="1" applyFont="1" applyFill="1" applyBorder="1"/>
    <xf numFmtId="3" fontId="0" fillId="33" borderId="10" xfId="0" applyNumberFormat="1" applyFill="1" applyBorder="1"/>
    <xf numFmtId="3" fontId="0" fillId="33" borderId="34" xfId="0" applyNumberFormat="1" applyFill="1" applyBorder="1"/>
    <xf numFmtId="10" fontId="0" fillId="33" borderId="33" xfId="1" applyNumberFormat="1" applyFont="1" applyFill="1" applyBorder="1"/>
    <xf numFmtId="3" fontId="16" fillId="33" borderId="13" xfId="0" applyNumberFormat="1" applyFont="1" applyFill="1" applyBorder="1"/>
    <xf numFmtId="10" fontId="16" fillId="33" borderId="13" xfId="1" applyNumberFormat="1" applyFont="1" applyFill="1" applyBorder="1"/>
    <xf numFmtId="3" fontId="16" fillId="33" borderId="10" xfId="0" applyNumberFormat="1" applyFont="1" applyFill="1" applyBorder="1"/>
    <xf numFmtId="10" fontId="16" fillId="33" borderId="21" xfId="1" applyNumberFormat="1" applyFont="1" applyFill="1" applyBorder="1"/>
    <xf numFmtId="3" fontId="16" fillId="33" borderId="18" xfId="0" applyNumberFormat="1" applyFont="1" applyFill="1" applyBorder="1"/>
    <xf numFmtId="10" fontId="16" fillId="33" borderId="18" xfId="1" applyNumberFormat="1" applyFont="1" applyFill="1" applyBorder="1"/>
    <xf numFmtId="0" fontId="16" fillId="33" borderId="28" xfId="0" applyFont="1" applyFill="1" applyBorder="1" applyAlignment="1">
      <alignment vertical="top" wrapText="1"/>
    </xf>
    <xf numFmtId="0" fontId="16" fillId="33" borderId="29" xfId="0" applyFont="1" applyFill="1" applyBorder="1" applyAlignment="1">
      <alignment vertical="top" wrapText="1"/>
    </xf>
    <xf numFmtId="3" fontId="16" fillId="33" borderId="20" xfId="0" applyNumberFormat="1" applyFont="1" applyFill="1" applyBorder="1"/>
    <xf numFmtId="10" fontId="16" fillId="33" borderId="22" xfId="1" applyNumberFormat="1" applyFont="1" applyFill="1" applyBorder="1"/>
    <xf numFmtId="3" fontId="16" fillId="33" borderId="15" xfId="0" applyNumberFormat="1" applyFont="1" applyFill="1" applyBorder="1"/>
    <xf numFmtId="3" fontId="16" fillId="33" borderId="30" xfId="0" applyNumberFormat="1" applyFont="1" applyFill="1" applyBorder="1"/>
    <xf numFmtId="10" fontId="16" fillId="33" borderId="40" xfId="1" applyNumberFormat="1" applyFont="1" applyFill="1" applyBorder="1"/>
    <xf numFmtId="3" fontId="16" fillId="33" borderId="12" xfId="0" applyNumberFormat="1" applyFont="1" applyFill="1" applyBorder="1"/>
    <xf numFmtId="10" fontId="16" fillId="33" borderId="14" xfId="1" applyNumberFormat="1" applyFont="1" applyFill="1" applyBorder="1"/>
    <xf numFmtId="3" fontId="16" fillId="33" borderId="17" xfId="0" applyNumberFormat="1" applyFont="1" applyFill="1" applyBorder="1"/>
    <xf numFmtId="10" fontId="16" fillId="33" borderId="19" xfId="1" applyNumberFormat="1" applyFont="1" applyFill="1" applyBorder="1"/>
    <xf numFmtId="0" fontId="0" fillId="0" borderId="0" xfId="0" applyFont="1" applyAlignment="1" applyProtection="1">
      <alignment horizontal="left"/>
      <protection locked="0"/>
    </xf>
    <xf numFmtId="0" fontId="16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M1"/>
    </sheetView>
  </sheetViews>
  <sheetFormatPr defaultColWidth="21.140625" defaultRowHeight="15" x14ac:dyDescent="0.25"/>
  <cols>
    <col min="1" max="2" width="22.7109375" customWidth="1"/>
    <col min="3" max="13" width="16.7109375" customWidth="1"/>
  </cols>
  <sheetData>
    <row r="1" spans="1:18" ht="36.75" customHeight="1" thickBot="1" x14ac:dyDescent="0.3">
      <c r="A1" s="87" t="s">
        <v>36</v>
      </c>
      <c r="B1" s="88"/>
      <c r="C1" s="89"/>
      <c r="D1" s="89"/>
      <c r="E1" s="89"/>
      <c r="F1" s="89"/>
      <c r="G1" s="89"/>
      <c r="H1" s="89"/>
      <c r="I1" s="88"/>
      <c r="J1" s="88"/>
      <c r="K1" s="88"/>
      <c r="L1" s="89"/>
      <c r="M1" s="90"/>
    </row>
    <row r="2" spans="1:18" s="1" customFormat="1" ht="60.75" thickBot="1" x14ac:dyDescent="0.3">
      <c r="A2" s="15" t="s">
        <v>2</v>
      </c>
      <c r="B2" s="16" t="s">
        <v>3</v>
      </c>
      <c r="C2" s="12" t="s">
        <v>4</v>
      </c>
      <c r="D2" s="10" t="s">
        <v>22</v>
      </c>
      <c r="E2" s="63" t="s">
        <v>5</v>
      </c>
      <c r="F2" s="63" t="s">
        <v>23</v>
      </c>
      <c r="G2" s="10" t="s">
        <v>6</v>
      </c>
      <c r="H2" s="44" t="s">
        <v>24</v>
      </c>
      <c r="I2" s="75" t="s">
        <v>7</v>
      </c>
      <c r="J2" s="76" t="s">
        <v>25</v>
      </c>
      <c r="K2" s="56" t="s">
        <v>26</v>
      </c>
      <c r="L2" s="12" t="s">
        <v>30</v>
      </c>
      <c r="M2" s="11" t="s">
        <v>1</v>
      </c>
    </row>
    <row r="3" spans="1:18" x14ac:dyDescent="0.25">
      <c r="A3" s="6" t="s">
        <v>14</v>
      </c>
      <c r="B3" s="17" t="s">
        <v>11</v>
      </c>
      <c r="C3" s="13">
        <v>1331009</v>
      </c>
      <c r="D3" s="9">
        <f>C3/C$38</f>
        <v>0.70454659742289083</v>
      </c>
      <c r="E3" s="64">
        <v>493953</v>
      </c>
      <c r="F3" s="65">
        <f>E3/E$38</f>
        <v>0.77766197453623165</v>
      </c>
      <c r="G3" s="7">
        <v>13316</v>
      </c>
      <c r="H3" s="45">
        <f>G3/G$38</f>
        <v>0.7022836348293866</v>
      </c>
      <c r="I3" s="77">
        <f>SUM(C3:G3)</f>
        <v>1838279.4822085719</v>
      </c>
      <c r="J3" s="78">
        <f>I3/I$38</f>
        <v>0.72278989168393937</v>
      </c>
      <c r="K3" s="57">
        <v>1480396</v>
      </c>
      <c r="L3" s="50">
        <f>I3/K3</f>
        <v>1.2417484796017901</v>
      </c>
      <c r="M3" s="8">
        <v>0.79</v>
      </c>
      <c r="R3" t="s">
        <v>0</v>
      </c>
    </row>
    <row r="4" spans="1:18" x14ac:dyDescent="0.25">
      <c r="A4" s="6" t="s">
        <v>14</v>
      </c>
      <c r="B4" s="18" t="s">
        <v>12</v>
      </c>
      <c r="C4" s="14">
        <v>1495</v>
      </c>
      <c r="D4" s="9">
        <f t="shared" ref="D4:F37" si="0">C4/C$38</f>
        <v>7.9135239742723126E-4</v>
      </c>
      <c r="E4" s="66">
        <v>221</v>
      </c>
      <c r="F4" s="65">
        <f t="shared" si="0"/>
        <v>3.4793451274211753E-4</v>
      </c>
      <c r="G4" s="2">
        <v>1</v>
      </c>
      <c r="H4" s="45">
        <f t="shared" ref="H4" si="1">G4/G$38</f>
        <v>5.2739834396919991E-5</v>
      </c>
      <c r="I4" s="79">
        <f t="shared" ref="I4:I35" si="2">SUM(C4:G4)</f>
        <v>1717.0011392869103</v>
      </c>
      <c r="J4" s="78">
        <f t="shared" ref="J4" si="3">I4/I$38</f>
        <v>6.7510467232945951E-4</v>
      </c>
      <c r="K4" s="58">
        <v>2449</v>
      </c>
      <c r="L4" s="51">
        <v>0.7</v>
      </c>
      <c r="M4" s="4">
        <v>2.2999999999999998</v>
      </c>
    </row>
    <row r="5" spans="1:18" x14ac:dyDescent="0.25">
      <c r="A5" s="6" t="s">
        <v>14</v>
      </c>
      <c r="B5" s="18" t="s">
        <v>13</v>
      </c>
      <c r="C5" s="14">
        <v>1332504</v>
      </c>
      <c r="D5" s="9">
        <f t="shared" si="0"/>
        <v>0.70533794982031806</v>
      </c>
      <c r="E5" s="66">
        <v>494174</v>
      </c>
      <c r="F5" s="65">
        <f t="shared" si="0"/>
        <v>0.77800990904897371</v>
      </c>
      <c r="G5" s="2">
        <v>13317</v>
      </c>
      <c r="H5" s="45">
        <f t="shared" ref="H5" si="4">G5/G$38</f>
        <v>0.70233637466378351</v>
      </c>
      <c r="I5" s="79">
        <f t="shared" si="2"/>
        <v>1839996.4833478588</v>
      </c>
      <c r="J5" s="78">
        <f t="shared" ref="J5" si="5">I5/I$38</f>
        <v>0.72346499635626882</v>
      </c>
      <c r="K5" s="58">
        <v>1482845</v>
      </c>
      <c r="L5" s="51">
        <v>1.24</v>
      </c>
      <c r="M5" s="4">
        <v>0.79</v>
      </c>
    </row>
    <row r="6" spans="1:18" ht="29.25" x14ac:dyDescent="0.25">
      <c r="A6" s="3" t="s">
        <v>8</v>
      </c>
      <c r="B6" s="19" t="s">
        <v>11</v>
      </c>
      <c r="C6" s="14">
        <v>51401</v>
      </c>
      <c r="D6" s="9">
        <f t="shared" si="0"/>
        <v>2.7208230488399408E-2</v>
      </c>
      <c r="E6" s="66">
        <v>15234</v>
      </c>
      <c r="F6" s="65">
        <f t="shared" si="0"/>
        <v>2.3983865914540357E-2</v>
      </c>
      <c r="G6" s="2">
        <v>692</v>
      </c>
      <c r="H6" s="45">
        <f t="shared" ref="H6" si="6">G6/G$38</f>
        <v>3.6495965402668633E-2</v>
      </c>
      <c r="I6" s="79">
        <f t="shared" si="2"/>
        <v>67327.051192096405</v>
      </c>
      <c r="J6" s="78">
        <f t="shared" ref="J6" si="7">I6/I$38</f>
        <v>2.6472205401579435E-2</v>
      </c>
      <c r="K6" s="58">
        <v>48466</v>
      </c>
      <c r="L6" s="51">
        <v>1.39</v>
      </c>
      <c r="M6" s="4">
        <v>1.1000000000000001</v>
      </c>
    </row>
    <row r="7" spans="1:18" ht="29.25" x14ac:dyDescent="0.25">
      <c r="A7" s="3" t="s">
        <v>8</v>
      </c>
      <c r="B7" s="18" t="s">
        <v>12</v>
      </c>
      <c r="C7" s="14">
        <v>80134</v>
      </c>
      <c r="D7" s="9">
        <f t="shared" si="0"/>
        <v>4.2417547167514218E-2</v>
      </c>
      <c r="E7" s="66">
        <v>18867</v>
      </c>
      <c r="F7" s="65">
        <f t="shared" si="0"/>
        <v>2.9703531456586118E-2</v>
      </c>
      <c r="G7" s="2">
        <v>766</v>
      </c>
      <c r="H7" s="45">
        <f t="shared" ref="H7" si="8">G7/G$38</f>
        <v>4.0398713148040714E-2</v>
      </c>
      <c r="I7" s="79">
        <f t="shared" si="2"/>
        <v>99767.072121078629</v>
      </c>
      <c r="J7" s="78">
        <f t="shared" ref="J7" si="9">I7/I$38</f>
        <v>3.922724044408199E-2</v>
      </c>
      <c r="K7" s="58">
        <v>141638</v>
      </c>
      <c r="L7" s="51">
        <v>0.7</v>
      </c>
      <c r="M7" s="4">
        <v>1.23</v>
      </c>
    </row>
    <row r="8" spans="1:18" ht="29.25" x14ac:dyDescent="0.25">
      <c r="A8" s="3" t="s">
        <v>8</v>
      </c>
      <c r="B8" s="18" t="s">
        <v>13</v>
      </c>
      <c r="C8" s="14">
        <v>131536</v>
      </c>
      <c r="D8" s="9">
        <f t="shared" si="0"/>
        <v>6.9626306988620934E-2</v>
      </c>
      <c r="E8" s="66">
        <v>34101</v>
      </c>
      <c r="F8" s="65">
        <f t="shared" si="0"/>
        <v>5.3687397371126475E-2</v>
      </c>
      <c r="G8" s="2">
        <v>1458</v>
      </c>
      <c r="H8" s="45">
        <f t="shared" ref="H8" si="10">G8/G$38</f>
        <v>7.6894678550709347E-2</v>
      </c>
      <c r="I8" s="79">
        <f t="shared" si="2"/>
        <v>167095.12331370436</v>
      </c>
      <c r="J8" s="78">
        <f t="shared" ref="J8" si="11">I8/I$38</f>
        <v>6.5699839034119037E-2</v>
      </c>
      <c r="K8" s="58">
        <v>190104</v>
      </c>
      <c r="L8" s="51">
        <v>0.88</v>
      </c>
      <c r="M8" s="4">
        <v>1.17</v>
      </c>
    </row>
    <row r="9" spans="1:18" x14ac:dyDescent="0.25">
      <c r="A9" s="5" t="s">
        <v>15</v>
      </c>
      <c r="B9" s="19" t="s">
        <v>11</v>
      </c>
      <c r="C9" s="14">
        <v>1082</v>
      </c>
      <c r="D9" s="9">
        <f t="shared" si="0"/>
        <v>5.7273798930853801E-4</v>
      </c>
      <c r="E9" s="66">
        <v>1263</v>
      </c>
      <c r="F9" s="65">
        <f t="shared" si="0"/>
        <v>1.9884221248565362E-3</v>
      </c>
      <c r="G9" s="2">
        <v>437</v>
      </c>
      <c r="H9" s="45">
        <f t="shared" ref="H9" si="12">G9/G$38</f>
        <v>2.3047307631454038E-2</v>
      </c>
      <c r="I9" s="79">
        <f t="shared" si="2"/>
        <v>2782.0025611601141</v>
      </c>
      <c r="J9" s="78">
        <f t="shared" ref="J9" si="13">I9/I$38</f>
        <v>1.093850717100706E-3</v>
      </c>
      <c r="K9" s="58">
        <v>8894</v>
      </c>
      <c r="L9" s="51">
        <v>0.31</v>
      </c>
      <c r="M9" s="4">
        <v>0.78</v>
      </c>
    </row>
    <row r="10" spans="1:18" x14ac:dyDescent="0.25">
      <c r="A10" s="5" t="s">
        <v>15</v>
      </c>
      <c r="B10" s="18" t="s">
        <v>12</v>
      </c>
      <c r="C10" s="14">
        <v>22</v>
      </c>
      <c r="D10" s="9">
        <f t="shared" si="0"/>
        <v>1.1645319560802066E-5</v>
      </c>
      <c r="E10" s="66">
        <v>3</v>
      </c>
      <c r="F10" s="65">
        <f t="shared" si="0"/>
        <v>4.7230929331509169E-6</v>
      </c>
      <c r="G10" s="2"/>
      <c r="H10" s="45">
        <f t="shared" ref="H10" si="14">G10/G$38</f>
        <v>0</v>
      </c>
      <c r="I10" s="79">
        <f t="shared" si="2"/>
        <v>25.000016368412492</v>
      </c>
      <c r="J10" s="78">
        <f t="shared" ref="J10" si="15">I10/I$38</f>
        <v>9.8297126731306114E-6</v>
      </c>
      <c r="K10" s="58">
        <v>73</v>
      </c>
      <c r="L10" s="51">
        <v>0.33</v>
      </c>
      <c r="M10" s="4">
        <v>24</v>
      </c>
    </row>
    <row r="11" spans="1:18" x14ac:dyDescent="0.25">
      <c r="A11" s="5" t="s">
        <v>15</v>
      </c>
      <c r="B11" s="18" t="s">
        <v>13</v>
      </c>
      <c r="C11" s="14">
        <v>1104</v>
      </c>
      <c r="D11" s="9">
        <f t="shared" si="0"/>
        <v>5.8438330886933999E-4</v>
      </c>
      <c r="E11" s="66">
        <v>1266</v>
      </c>
      <c r="F11" s="65">
        <f t="shared" si="0"/>
        <v>1.9931452177896869E-3</v>
      </c>
      <c r="G11" s="2">
        <v>437</v>
      </c>
      <c r="H11" s="45">
        <f t="shared" ref="H11" si="16">G11/G$38</f>
        <v>2.3047307631454038E-2</v>
      </c>
      <c r="I11" s="79">
        <f t="shared" si="2"/>
        <v>2807.0025775285267</v>
      </c>
      <c r="J11" s="78">
        <f t="shared" ref="J11" si="17">I11/I$38</f>
        <v>1.1036804297738366E-3</v>
      </c>
      <c r="K11" s="58">
        <v>8967</v>
      </c>
      <c r="L11" s="51">
        <v>0.31</v>
      </c>
      <c r="M11" s="4">
        <v>0.79</v>
      </c>
    </row>
    <row r="12" spans="1:18" x14ac:dyDescent="0.25">
      <c r="A12" s="5" t="s">
        <v>31</v>
      </c>
      <c r="B12" s="19" t="s">
        <v>11</v>
      </c>
      <c r="C12" s="14">
        <v>67424</v>
      </c>
      <c r="D12" s="9">
        <f t="shared" si="0"/>
        <v>3.5689728457614478E-2</v>
      </c>
      <c r="E12" s="66">
        <v>30301</v>
      </c>
      <c r="F12" s="65">
        <f t="shared" si="0"/>
        <v>4.7704812989135315E-2</v>
      </c>
      <c r="G12" s="2">
        <v>883</v>
      </c>
      <c r="H12" s="45">
        <f t="shared" ref="H12" si="18">G12/G$38</f>
        <v>4.6569273772480352E-2</v>
      </c>
      <c r="I12" s="79">
        <f t="shared" si="2"/>
        <v>98608.083394541434</v>
      </c>
      <c r="J12" s="78">
        <f t="shared" ref="J12" si="19">I12/I$38</f>
        <v>3.8771539695515576E-2</v>
      </c>
      <c r="K12" s="58">
        <v>76742</v>
      </c>
      <c r="L12" s="51">
        <v>1.28</v>
      </c>
      <c r="M12" s="4">
        <v>1.3</v>
      </c>
    </row>
    <row r="13" spans="1:18" x14ac:dyDescent="0.25">
      <c r="A13" s="5" t="s">
        <v>31</v>
      </c>
      <c r="B13" s="18" t="s">
        <v>12</v>
      </c>
      <c r="C13" s="14">
        <v>32804</v>
      </c>
      <c r="D13" s="9">
        <f t="shared" si="0"/>
        <v>1.73642301305705E-2</v>
      </c>
      <c r="E13" s="66">
        <v>9252</v>
      </c>
      <c r="F13" s="65">
        <f t="shared" si="0"/>
        <v>1.4566018605837429E-2</v>
      </c>
      <c r="G13" s="2">
        <v>817</v>
      </c>
      <c r="H13" s="45">
        <f t="shared" ref="H13" si="20">G13/G$38</f>
        <v>4.3088444702283638E-2</v>
      </c>
      <c r="I13" s="79">
        <f t="shared" si="2"/>
        <v>42873.031930248733</v>
      </c>
      <c r="J13" s="78">
        <f t="shared" ref="J13" si="21">I13/I$38</f>
        <v>1.6857172375005936E-2</v>
      </c>
      <c r="K13" s="58">
        <v>48559</v>
      </c>
      <c r="L13" s="51">
        <v>0.88</v>
      </c>
      <c r="M13" s="4">
        <v>1.1000000000000001</v>
      </c>
    </row>
    <row r="14" spans="1:18" x14ac:dyDescent="0.25">
      <c r="A14" s="5" t="s">
        <v>31</v>
      </c>
      <c r="B14" s="18" t="s">
        <v>13</v>
      </c>
      <c r="C14" s="14">
        <v>100228</v>
      </c>
      <c r="D14" s="9">
        <f t="shared" si="0"/>
        <v>5.3053958588184978E-2</v>
      </c>
      <c r="E14" s="66">
        <v>39552</v>
      </c>
      <c r="F14" s="65">
        <f t="shared" si="0"/>
        <v>6.2269257230661693E-2</v>
      </c>
      <c r="G14" s="2">
        <v>1700</v>
      </c>
      <c r="H14" s="45">
        <f t="shared" ref="H14" si="22">G14/G$38</f>
        <v>8.9657718474763989E-2</v>
      </c>
      <c r="I14" s="79">
        <f t="shared" si="2"/>
        <v>141480.11532321581</v>
      </c>
      <c r="J14" s="78">
        <f t="shared" ref="J14" si="23">I14/I$38</f>
        <v>5.5628318881653004E-2</v>
      </c>
      <c r="K14" s="58">
        <v>125301</v>
      </c>
      <c r="L14" s="51">
        <v>1.1299999999999999</v>
      </c>
      <c r="M14" s="4">
        <v>1.23</v>
      </c>
    </row>
    <row r="15" spans="1:18" x14ac:dyDescent="0.25">
      <c r="A15" s="5" t="s">
        <v>16</v>
      </c>
      <c r="B15" s="19" t="s">
        <v>11</v>
      </c>
      <c r="C15" s="14">
        <v>12779</v>
      </c>
      <c r="D15" s="9">
        <f t="shared" si="0"/>
        <v>6.7643426667040726E-3</v>
      </c>
      <c r="E15" s="66">
        <v>2759</v>
      </c>
      <c r="F15" s="65">
        <f t="shared" si="0"/>
        <v>4.3436711341877932E-3</v>
      </c>
      <c r="G15" s="2">
        <v>125</v>
      </c>
      <c r="H15" s="45">
        <f t="shared" ref="H15" si="24">G15/G$38</f>
        <v>6.5924792996149995E-3</v>
      </c>
      <c r="I15" s="79">
        <f t="shared" si="2"/>
        <v>15663.011108013801</v>
      </c>
      <c r="J15" s="78">
        <f t="shared" ref="J15" si="25">I15/I$38</f>
        <v>6.1585119193106148E-3</v>
      </c>
      <c r="K15" s="58">
        <v>24188</v>
      </c>
      <c r="L15" s="51">
        <v>0.65</v>
      </c>
      <c r="M15" s="4">
        <v>0.94</v>
      </c>
    </row>
    <row r="16" spans="1:18" x14ac:dyDescent="0.25">
      <c r="A16" s="5" t="s">
        <v>16</v>
      </c>
      <c r="B16" s="18" t="s">
        <v>12</v>
      </c>
      <c r="C16" s="14">
        <v>14593</v>
      </c>
      <c r="D16" s="9">
        <f t="shared" si="0"/>
        <v>7.7245521977629345E-3</v>
      </c>
      <c r="E16" s="66">
        <v>1610</v>
      </c>
      <c r="F16" s="65">
        <f t="shared" si="0"/>
        <v>2.534726540790992E-3</v>
      </c>
      <c r="G16" s="2">
        <v>24</v>
      </c>
      <c r="H16" s="45">
        <f t="shared" ref="H16" si="26">G16/G$38</f>
        <v>1.2657560255260798E-3</v>
      </c>
      <c r="I16" s="79">
        <f t="shared" si="2"/>
        <v>16227.010259278737</v>
      </c>
      <c r="J16" s="78">
        <f t="shared" ref="J16" si="27">I16/I$38</f>
        <v>6.3802697583106175E-3</v>
      </c>
      <c r="K16" s="58">
        <v>30232</v>
      </c>
      <c r="L16" s="51">
        <v>0.54</v>
      </c>
      <c r="M16" s="4">
        <v>0.64</v>
      </c>
    </row>
    <row r="17" spans="1:13" x14ac:dyDescent="0.25">
      <c r="A17" s="5" t="s">
        <v>16</v>
      </c>
      <c r="B17" s="18" t="s">
        <v>13</v>
      </c>
      <c r="C17" s="14">
        <v>27371</v>
      </c>
      <c r="D17" s="9">
        <f t="shared" si="0"/>
        <v>1.4488365531759698E-2</v>
      </c>
      <c r="E17" s="66">
        <v>4369</v>
      </c>
      <c r="F17" s="65">
        <f t="shared" si="0"/>
        <v>6.8783976749787852E-3</v>
      </c>
      <c r="G17" s="2">
        <v>149</v>
      </c>
      <c r="H17" s="45">
        <f t="shared" ref="H17" si="28">G17/G$38</f>
        <v>7.8582353251410789E-3</v>
      </c>
      <c r="I17" s="79">
        <f t="shared" si="2"/>
        <v>31889.021366763205</v>
      </c>
      <c r="J17" s="78">
        <f t="shared" ref="J17" si="29">I17/I$38</f>
        <v>1.2538388489163613E-2</v>
      </c>
      <c r="K17" s="58">
        <v>54420</v>
      </c>
      <c r="L17" s="51">
        <v>0.59</v>
      </c>
      <c r="M17" s="4">
        <v>0.76</v>
      </c>
    </row>
    <row r="18" spans="1:13" x14ac:dyDescent="0.25">
      <c r="A18" s="5" t="s">
        <v>17</v>
      </c>
      <c r="B18" s="19" t="s">
        <v>11</v>
      </c>
      <c r="C18" s="14">
        <v>46655</v>
      </c>
      <c r="D18" s="9">
        <f t="shared" si="0"/>
        <v>2.4696017459510018E-2</v>
      </c>
      <c r="E18" s="66">
        <v>8296</v>
      </c>
      <c r="F18" s="65">
        <f t="shared" si="0"/>
        <v>1.3060926324473336E-2</v>
      </c>
      <c r="G18" s="2">
        <v>146</v>
      </c>
      <c r="H18" s="45">
        <f t="shared" ref="H18" si="30">G18/G$38</f>
        <v>7.7000158219503187E-3</v>
      </c>
      <c r="I18" s="79">
        <f t="shared" si="2"/>
        <v>55097.037756943784</v>
      </c>
      <c r="J18" s="78">
        <f t="shared" ref="J18" si="31">I18/I$38</f>
        <v>2.1663507827766156E-2</v>
      </c>
      <c r="K18" s="58">
        <v>101477</v>
      </c>
      <c r="L18" s="51">
        <v>0.54</v>
      </c>
      <c r="M18" s="4">
        <v>0.2</v>
      </c>
    </row>
    <row r="19" spans="1:13" x14ac:dyDescent="0.25">
      <c r="A19" s="5" t="s">
        <v>17</v>
      </c>
      <c r="B19" s="18" t="s">
        <v>12</v>
      </c>
      <c r="C19" s="14">
        <v>145169</v>
      </c>
      <c r="D19" s="9">
        <f t="shared" si="0"/>
        <v>7.6842699787367047E-2</v>
      </c>
      <c r="E19" s="66">
        <v>18854</v>
      </c>
      <c r="F19" s="65">
        <f t="shared" si="0"/>
        <v>2.9683064720542465E-2</v>
      </c>
      <c r="G19" s="2">
        <v>442</v>
      </c>
      <c r="H19" s="45">
        <f t="shared" ref="H19" si="32">G19/G$38</f>
        <v>2.3311006803438637E-2</v>
      </c>
      <c r="I19" s="79">
        <f t="shared" si="2"/>
        <v>164465.10652576451</v>
      </c>
      <c r="J19" s="78">
        <f t="shared" ref="J19" si="33">I19/I$38</f>
        <v>6.4665747337138271E-2</v>
      </c>
      <c r="K19" s="58">
        <v>298260</v>
      </c>
      <c r="L19" s="51">
        <v>0.55000000000000004</v>
      </c>
      <c r="M19" s="4">
        <v>0.22</v>
      </c>
    </row>
    <row r="20" spans="1:13" x14ac:dyDescent="0.25">
      <c r="A20" s="5" t="s">
        <v>17</v>
      </c>
      <c r="B20" s="18" t="s">
        <v>13</v>
      </c>
      <c r="C20" s="14">
        <v>191824</v>
      </c>
      <c r="D20" s="9">
        <f t="shared" si="0"/>
        <v>0.10153871724687707</v>
      </c>
      <c r="E20" s="66">
        <v>27149</v>
      </c>
      <c r="F20" s="65">
        <f t="shared" si="0"/>
        <v>4.2742416680704748E-2</v>
      </c>
      <c r="G20" s="2">
        <v>588</v>
      </c>
      <c r="H20" s="45">
        <f t="shared" ref="H20" si="34">G20/G$38</f>
        <v>3.1011022625388955E-2</v>
      </c>
      <c r="I20" s="79">
        <f t="shared" si="2"/>
        <v>219561.14428113392</v>
      </c>
      <c r="J20" s="78">
        <f t="shared" ref="J20" si="35">I20/I$38</f>
        <v>8.6328861976035912E-2</v>
      </c>
      <c r="K20" s="58">
        <v>399737</v>
      </c>
      <c r="L20" s="51">
        <v>0.55000000000000004</v>
      </c>
      <c r="M20" s="4">
        <v>0.22</v>
      </c>
    </row>
    <row r="21" spans="1:13" x14ac:dyDescent="0.25">
      <c r="A21" s="5" t="s">
        <v>18</v>
      </c>
      <c r="B21" s="19" t="s">
        <v>11</v>
      </c>
      <c r="C21" s="14">
        <v>1322</v>
      </c>
      <c r="D21" s="9">
        <f t="shared" si="0"/>
        <v>6.9977783906274231E-4</v>
      </c>
      <c r="E21" s="66">
        <v>73</v>
      </c>
      <c r="F21" s="65">
        <f t="shared" si="0"/>
        <v>1.1492859470667232E-4</v>
      </c>
      <c r="G21" s="2"/>
      <c r="H21" s="45">
        <f t="shared" ref="H21" si="36">G21/G$38</f>
        <v>0</v>
      </c>
      <c r="I21" s="79">
        <f t="shared" si="2"/>
        <v>1395.0008147064339</v>
      </c>
      <c r="J21" s="78">
        <f t="shared" ref="J21" si="37">I21/I$38</f>
        <v>5.4849792837228075E-4</v>
      </c>
      <c r="K21" s="58">
        <v>1048</v>
      </c>
      <c r="L21" s="51">
        <v>1.33</v>
      </c>
      <c r="M21" s="4">
        <v>0.74</v>
      </c>
    </row>
    <row r="22" spans="1:13" x14ac:dyDescent="0.25">
      <c r="A22" s="5" t="s">
        <v>18</v>
      </c>
      <c r="B22" s="18" t="s">
        <v>12</v>
      </c>
      <c r="C22" s="14">
        <v>1050</v>
      </c>
      <c r="D22" s="9">
        <f t="shared" si="0"/>
        <v>5.5579934267464403E-4</v>
      </c>
      <c r="E22" s="66">
        <v>99</v>
      </c>
      <c r="F22" s="65">
        <f t="shared" si="0"/>
        <v>1.5586206679398025E-4</v>
      </c>
      <c r="G22" s="2">
        <v>14</v>
      </c>
      <c r="H22" s="45">
        <f t="shared" ref="H22" si="38">G22/G$38</f>
        <v>7.3835768155687987E-4</v>
      </c>
      <c r="I22" s="79">
        <f t="shared" si="2"/>
        <v>1163.0007116614095</v>
      </c>
      <c r="J22" s="78">
        <f t="shared" ref="J22" si="39">I22/I$38</f>
        <v>4.5727821397438583E-4</v>
      </c>
      <c r="K22" s="58">
        <v>1379</v>
      </c>
      <c r="L22" s="51">
        <v>0.84</v>
      </c>
      <c r="M22" s="4">
        <v>0.97</v>
      </c>
    </row>
    <row r="23" spans="1:13" x14ac:dyDescent="0.25">
      <c r="A23" s="5" t="s">
        <v>18</v>
      </c>
      <c r="B23" s="18" t="s">
        <v>13</v>
      </c>
      <c r="C23" s="14">
        <v>2373</v>
      </c>
      <c r="D23" s="9">
        <f t="shared" si="0"/>
        <v>1.2561065144446955E-3</v>
      </c>
      <c r="E23" s="66">
        <v>172</v>
      </c>
      <c r="F23" s="65">
        <f t="shared" si="0"/>
        <v>2.7079066150065257E-4</v>
      </c>
      <c r="G23" s="2">
        <v>14</v>
      </c>
      <c r="H23" s="45">
        <f t="shared" ref="H23" si="40">G23/G$38</f>
        <v>7.3835768155687987E-4</v>
      </c>
      <c r="I23" s="79">
        <f t="shared" si="2"/>
        <v>2559.0015268971761</v>
      </c>
      <c r="J23" s="78">
        <f t="shared" ref="J23" si="41">I23/I$38</f>
        <v>1.0061693308042845E-3</v>
      </c>
      <c r="K23" s="58">
        <v>2427</v>
      </c>
      <c r="L23" s="51">
        <v>1.05</v>
      </c>
      <c r="M23" s="4">
        <v>0.83</v>
      </c>
    </row>
    <row r="24" spans="1:13" x14ac:dyDescent="0.25">
      <c r="A24" s="5" t="s">
        <v>19</v>
      </c>
      <c r="B24" s="19" t="s">
        <v>11</v>
      </c>
      <c r="C24" s="14">
        <v>1652</v>
      </c>
      <c r="D24" s="9">
        <f t="shared" si="0"/>
        <v>8.7445763247477333E-4</v>
      </c>
      <c r="E24" s="66">
        <v>525</v>
      </c>
      <c r="F24" s="65">
        <f t="shared" si="0"/>
        <v>8.2654126330141049E-4</v>
      </c>
      <c r="G24" s="2">
        <v>712</v>
      </c>
      <c r="H24" s="45">
        <f t="shared" ref="H24" si="42">G24/G$38</f>
        <v>3.7550762090607037E-2</v>
      </c>
      <c r="I24" s="79">
        <f t="shared" si="2"/>
        <v>2889.001700998896</v>
      </c>
      <c r="J24" s="78">
        <f t="shared" ref="J24" si="43">I24/I$38</f>
        <v>1.1359215215909087E-3</v>
      </c>
      <c r="K24" s="58">
        <v>8592</v>
      </c>
      <c r="L24" s="51">
        <v>0.34</v>
      </c>
      <c r="M24" s="4">
        <v>5.17</v>
      </c>
    </row>
    <row r="25" spans="1:13" x14ac:dyDescent="0.25">
      <c r="A25" s="5" t="s">
        <v>19</v>
      </c>
      <c r="B25" s="18" t="s">
        <v>12</v>
      </c>
      <c r="C25" s="14">
        <v>596</v>
      </c>
      <c r="D25" s="9">
        <f t="shared" si="0"/>
        <v>3.1548229355627414E-4</v>
      </c>
      <c r="E25" s="66">
        <v>8</v>
      </c>
      <c r="F25" s="65">
        <f t="shared" si="0"/>
        <v>1.2594914488402445E-5</v>
      </c>
      <c r="G25" s="2"/>
      <c r="H25" s="45">
        <f t="shared" ref="H25" si="44">G25/G$38</f>
        <v>0</v>
      </c>
      <c r="I25" s="79">
        <f t="shared" si="2"/>
        <v>604.000328077208</v>
      </c>
      <c r="J25" s="78">
        <f t="shared" ref="J25" si="45">I25/I$38</f>
        <v>2.3748583168838096E-4</v>
      </c>
      <c r="K25" s="58">
        <v>1145</v>
      </c>
      <c r="L25" s="51">
        <v>0.53</v>
      </c>
      <c r="M25" s="4">
        <v>3.26</v>
      </c>
    </row>
    <row r="26" spans="1:13" x14ac:dyDescent="0.25">
      <c r="A26" s="5" t="s">
        <v>19</v>
      </c>
      <c r="B26" s="18" t="s">
        <v>13</v>
      </c>
      <c r="C26" s="14">
        <v>2247</v>
      </c>
      <c r="D26" s="9">
        <f t="shared" si="0"/>
        <v>1.1894105933237384E-3</v>
      </c>
      <c r="E26" s="66">
        <v>534</v>
      </c>
      <c r="F26" s="65">
        <f t="shared" si="0"/>
        <v>8.4071054210086327E-4</v>
      </c>
      <c r="G26" s="2">
        <v>712</v>
      </c>
      <c r="H26" s="45">
        <f t="shared" ref="H26" si="46">G26/G$38</f>
        <v>3.7550762090607037E-2</v>
      </c>
      <c r="I26" s="79">
        <f t="shared" si="2"/>
        <v>3493.0020301211352</v>
      </c>
      <c r="J26" s="78">
        <f t="shared" ref="J26" si="47">I26/I$38</f>
        <v>1.3734073536901836E-3</v>
      </c>
      <c r="K26" s="58">
        <v>9737</v>
      </c>
      <c r="L26" s="51">
        <v>0.36</v>
      </c>
      <c r="M26" s="4">
        <v>4.6900000000000004</v>
      </c>
    </row>
    <row r="27" spans="1:13" ht="30" x14ac:dyDescent="0.25">
      <c r="A27" s="5" t="s">
        <v>9</v>
      </c>
      <c r="B27" s="19" t="s">
        <v>11</v>
      </c>
      <c r="C27" s="14">
        <v>434</v>
      </c>
      <c r="D27" s="9">
        <f t="shared" si="0"/>
        <v>2.2973039497218621E-4</v>
      </c>
      <c r="E27" s="66">
        <v>183</v>
      </c>
      <c r="F27" s="65">
        <f t="shared" si="0"/>
        <v>2.8810866892220596E-4</v>
      </c>
      <c r="G27" s="2">
        <v>14</v>
      </c>
      <c r="H27" s="45">
        <f t="shared" ref="H27" si="48">G27/G$38</f>
        <v>7.3835768155687987E-4</v>
      </c>
      <c r="I27" s="79">
        <f t="shared" si="2"/>
        <v>631.00051783906383</v>
      </c>
      <c r="J27" s="78">
        <f t="shared" ref="J27" si="49">I27/I$38</f>
        <v>2.4810198903675709E-4</v>
      </c>
      <c r="K27" s="58">
        <v>540</v>
      </c>
      <c r="L27" s="51">
        <v>1.17</v>
      </c>
      <c r="M27" s="4">
        <v>0.77</v>
      </c>
    </row>
    <row r="28" spans="1:13" ht="30" x14ac:dyDescent="0.25">
      <c r="A28" s="5" t="s">
        <v>9</v>
      </c>
      <c r="B28" s="18" t="s">
        <v>12</v>
      </c>
      <c r="C28" s="14">
        <v>17</v>
      </c>
      <c r="D28" s="9">
        <f t="shared" si="0"/>
        <v>8.9986560242561424E-6</v>
      </c>
      <c r="E28" s="66"/>
      <c r="F28" s="65">
        <f t="shared" si="0"/>
        <v>0</v>
      </c>
      <c r="G28" s="2"/>
      <c r="H28" s="45">
        <f t="shared" ref="H28" si="50">G28/G$38</f>
        <v>0</v>
      </c>
      <c r="I28" s="79">
        <f t="shared" si="2"/>
        <v>17.000008998656025</v>
      </c>
      <c r="J28" s="78">
        <f t="shared" ref="J28" si="51">I28/I$38</f>
        <v>6.6842037795047568E-6</v>
      </c>
      <c r="K28" s="58">
        <v>15</v>
      </c>
      <c r="L28" s="51">
        <v>1.1299999999999999</v>
      </c>
      <c r="M28" s="4">
        <v>0.09</v>
      </c>
    </row>
    <row r="29" spans="1:13" ht="30" x14ac:dyDescent="0.25">
      <c r="A29" s="5" t="s">
        <v>9</v>
      </c>
      <c r="B29" s="18" t="s">
        <v>13</v>
      </c>
      <c r="C29" s="14">
        <v>450</v>
      </c>
      <c r="D29" s="9">
        <f t="shared" si="0"/>
        <v>2.3819971828913317E-4</v>
      </c>
      <c r="E29" s="66">
        <v>183</v>
      </c>
      <c r="F29" s="65">
        <f t="shared" si="0"/>
        <v>2.8810866892220596E-4</v>
      </c>
      <c r="G29" s="2">
        <v>14</v>
      </c>
      <c r="H29" s="45">
        <f t="shared" ref="H29" si="52">G29/G$38</f>
        <v>7.3835768155687987E-4</v>
      </c>
      <c r="I29" s="79">
        <f t="shared" si="2"/>
        <v>647.00052630838718</v>
      </c>
      <c r="J29" s="78">
        <f t="shared" ref="J29" si="53">I29/I$38</f>
        <v>2.5439300435864393E-4</v>
      </c>
      <c r="K29" s="58">
        <v>555</v>
      </c>
      <c r="L29" s="51">
        <v>1.17</v>
      </c>
      <c r="M29" s="4">
        <v>0.64</v>
      </c>
    </row>
    <row r="30" spans="1:13" ht="30" x14ac:dyDescent="0.25">
      <c r="A30" s="5" t="s">
        <v>20</v>
      </c>
      <c r="B30" s="19" t="s">
        <v>11</v>
      </c>
      <c r="C30" s="14">
        <v>21542</v>
      </c>
      <c r="D30" s="9">
        <f t="shared" si="0"/>
        <v>1.140288518085446E-2</v>
      </c>
      <c r="E30" s="66">
        <v>8548</v>
      </c>
      <c r="F30" s="65">
        <f t="shared" si="0"/>
        <v>1.3457666130858012E-2</v>
      </c>
      <c r="G30" s="2">
        <v>270</v>
      </c>
      <c r="H30" s="45">
        <f t="shared" ref="H30" si="54">G30/G$38</f>
        <v>1.4239755287168398E-2</v>
      </c>
      <c r="I30" s="79">
        <f t="shared" si="2"/>
        <v>30360.024860551312</v>
      </c>
      <c r="J30" s="78">
        <f t="shared" ref="J30" si="55">I30/I$38</f>
        <v>1.1937205029409028E-2</v>
      </c>
      <c r="K30" s="58">
        <v>22445</v>
      </c>
      <c r="L30" s="51">
        <v>1.35</v>
      </c>
      <c r="M30" s="4">
        <v>1.03</v>
      </c>
    </row>
    <row r="31" spans="1:13" ht="30" x14ac:dyDescent="0.25">
      <c r="A31" s="5" t="s">
        <v>20</v>
      </c>
      <c r="B31" s="18" t="s">
        <v>12</v>
      </c>
      <c r="C31" s="14">
        <v>5216</v>
      </c>
      <c r="D31" s="9">
        <f t="shared" si="0"/>
        <v>2.7609994013247079E-3</v>
      </c>
      <c r="E31" s="66">
        <v>1696</v>
      </c>
      <c r="F31" s="65">
        <f t="shared" si="0"/>
        <v>2.6701218715413184E-3</v>
      </c>
      <c r="G31" s="2">
        <v>61</v>
      </c>
      <c r="H31" s="45">
        <f t="shared" ref="H31" si="56">G31/G$38</f>
        <v>3.2171298982121197E-3</v>
      </c>
      <c r="I31" s="79">
        <f t="shared" si="2"/>
        <v>6973.0054311212725</v>
      </c>
      <c r="J31" s="78">
        <f t="shared" ref="J31" si="57">I31/I$38</f>
        <v>2.7417037991505056E-3</v>
      </c>
      <c r="K31" s="58">
        <v>8638</v>
      </c>
      <c r="L31" s="51">
        <v>0.81</v>
      </c>
      <c r="M31" s="4">
        <v>0.9</v>
      </c>
    </row>
    <row r="32" spans="1:13" ht="30" x14ac:dyDescent="0.25">
      <c r="A32" s="5" t="s">
        <v>20</v>
      </c>
      <c r="B32" s="18" t="s">
        <v>13</v>
      </c>
      <c r="C32" s="14">
        <v>26758</v>
      </c>
      <c r="D32" s="9">
        <f t="shared" si="0"/>
        <v>1.4163884582179168E-2</v>
      </c>
      <c r="E32" s="66">
        <v>10244</v>
      </c>
      <c r="F32" s="65">
        <f t="shared" si="0"/>
        <v>1.6127788002399331E-2</v>
      </c>
      <c r="G32" s="2">
        <v>330</v>
      </c>
      <c r="H32" s="45">
        <f t="shared" ref="H32" si="58">G32/G$38</f>
        <v>1.7404145350983599E-2</v>
      </c>
      <c r="I32" s="79">
        <f t="shared" si="2"/>
        <v>37332.030291672585</v>
      </c>
      <c r="J32" s="78">
        <f t="shared" ref="J32" si="59">I32/I$38</f>
        <v>1.4678515640310044E-2</v>
      </c>
      <c r="K32" s="58">
        <v>31083</v>
      </c>
      <c r="L32" s="51">
        <v>1.2</v>
      </c>
      <c r="M32" s="4">
        <v>1</v>
      </c>
    </row>
    <row r="33" spans="1:13" x14ac:dyDescent="0.25">
      <c r="A33" s="5" t="s">
        <v>21</v>
      </c>
      <c r="B33" s="19" t="s">
        <v>11</v>
      </c>
      <c r="C33" s="14">
        <v>46842</v>
      </c>
      <c r="D33" s="9">
        <f t="shared" si="0"/>
        <v>2.4795002675776834E-2</v>
      </c>
      <c r="E33" s="66">
        <v>17916</v>
      </c>
      <c r="F33" s="65">
        <f t="shared" si="0"/>
        <v>2.8206310996777277E-2</v>
      </c>
      <c r="G33" s="2">
        <v>109</v>
      </c>
      <c r="H33" s="45">
        <f t="shared" ref="H33" si="60">G33/G$38</f>
        <v>5.7486419492642797E-3</v>
      </c>
      <c r="I33" s="79">
        <f t="shared" si="2"/>
        <v>64867.053001313674</v>
      </c>
      <c r="J33" s="78">
        <f t="shared" ref="J33" si="61">I33/I$38</f>
        <v>2.550496301919571E-2</v>
      </c>
      <c r="K33" s="58">
        <v>51424</v>
      </c>
      <c r="L33" s="51">
        <v>1.26</v>
      </c>
      <c r="M33" s="4">
        <v>0.93</v>
      </c>
    </row>
    <row r="34" spans="1:13" x14ac:dyDescent="0.25">
      <c r="A34" s="5" t="s">
        <v>21</v>
      </c>
      <c r="B34" s="18" t="s">
        <v>12</v>
      </c>
      <c r="C34" s="14">
        <v>25933</v>
      </c>
      <c r="D34" s="9">
        <f t="shared" si="0"/>
        <v>1.372718509864909E-2</v>
      </c>
      <c r="E34" s="66">
        <v>5517</v>
      </c>
      <c r="F34" s="65">
        <f t="shared" si="0"/>
        <v>8.6857679040645355E-3</v>
      </c>
      <c r="G34" s="2">
        <v>133</v>
      </c>
      <c r="H34" s="45">
        <f t="shared" ref="H34" si="62">G34/G$38</f>
        <v>7.014397974790359E-3</v>
      </c>
      <c r="I34" s="79">
        <f t="shared" si="2"/>
        <v>31583.022412953003</v>
      </c>
      <c r="J34" s="78">
        <f t="shared" ref="J34" si="63">I34/I$38</f>
        <v>1.2418073296169048E-2</v>
      </c>
      <c r="K34" s="58">
        <v>40201</v>
      </c>
      <c r="L34" s="51">
        <v>0.79</v>
      </c>
      <c r="M34" s="4">
        <v>1.45</v>
      </c>
    </row>
    <row r="35" spans="1:13" ht="15.75" thickBot="1" x14ac:dyDescent="0.3">
      <c r="A35" s="32" t="s">
        <v>21</v>
      </c>
      <c r="B35" s="33" t="s">
        <v>13</v>
      </c>
      <c r="C35" s="34">
        <v>72776</v>
      </c>
      <c r="D35" s="35">
        <f t="shared" si="0"/>
        <v>3.8522717107133238E-2</v>
      </c>
      <c r="E35" s="67">
        <v>23433</v>
      </c>
      <c r="F35" s="68">
        <f t="shared" si="0"/>
        <v>3.6892078900841813E-2</v>
      </c>
      <c r="G35" s="36">
        <v>242</v>
      </c>
      <c r="H35" s="46">
        <f t="shared" ref="H35" si="64">G35/G$38</f>
        <v>1.2763039924054639E-2</v>
      </c>
      <c r="I35" s="80">
        <f t="shared" si="2"/>
        <v>96451.075414796011</v>
      </c>
      <c r="J35" s="81">
        <f t="shared" ref="J35" si="65">I35/I$38</f>
        <v>3.7923429503822374E-2</v>
      </c>
      <c r="K35" s="59">
        <v>91625</v>
      </c>
      <c r="L35" s="52">
        <v>1.05</v>
      </c>
      <c r="M35" s="37">
        <v>1.06</v>
      </c>
    </row>
    <row r="36" spans="1:13" x14ac:dyDescent="0.25">
      <c r="A36" s="38" t="s">
        <v>10</v>
      </c>
      <c r="B36" s="39" t="s">
        <v>27</v>
      </c>
      <c r="C36" s="40">
        <f>SUM(C3,C6,C9,C12,C15,C18,C21,C24,C27,C30,C33)</f>
        <v>1582142</v>
      </c>
      <c r="D36" s="41">
        <f t="shared" si="0"/>
        <v>0.83747950820756834</v>
      </c>
      <c r="E36" s="69">
        <f t="shared" ref="E36:K36" si="66">SUM(E3,E6,E9,E12,E15,E18,E21,E24,E27,E30,E33)</f>
        <v>579051</v>
      </c>
      <c r="F36" s="70">
        <f t="shared" si="0"/>
        <v>0.91163722867799057</v>
      </c>
      <c r="G36" s="42">
        <f t="shared" si="66"/>
        <v>16704</v>
      </c>
      <c r="H36" s="47">
        <f t="shared" ref="H36" si="67">G36/G$38</f>
        <v>0.8809661937661516</v>
      </c>
      <c r="I36" s="82">
        <f t="shared" si="66"/>
        <v>2177898.7491167365</v>
      </c>
      <c r="J36" s="83">
        <f t="shared" ref="J36" si="68">I36/I$38</f>
        <v>0.85632419673281646</v>
      </c>
      <c r="K36" s="60">
        <f t="shared" si="66"/>
        <v>1824212</v>
      </c>
      <c r="L36" s="53">
        <v>1.19</v>
      </c>
      <c r="M36" s="43">
        <v>0.76</v>
      </c>
    </row>
    <row r="37" spans="1:13" x14ac:dyDescent="0.25">
      <c r="A37" s="20" t="s">
        <v>10</v>
      </c>
      <c r="B37" s="25" t="s">
        <v>28</v>
      </c>
      <c r="C37" s="21">
        <f>SUM(C4,C7,C10,C13,C16,C19,C22,C25,C28,C31,C34)</f>
        <v>307029</v>
      </c>
      <c r="D37" s="22">
        <f t="shared" si="0"/>
        <v>0.16252049179243172</v>
      </c>
      <c r="E37" s="71">
        <f t="shared" ref="E37:K37" si="69">SUM(E4,E7,E10,E13,E16,E19,E22,E25,E28,E31,E34)</f>
        <v>56127</v>
      </c>
      <c r="F37" s="72">
        <f t="shared" si="0"/>
        <v>8.8364345686320511E-2</v>
      </c>
      <c r="G37" s="23">
        <f t="shared" si="69"/>
        <v>2258</v>
      </c>
      <c r="H37" s="48">
        <f t="shared" ref="H37" si="70">G37/G$38</f>
        <v>0.11908654606824534</v>
      </c>
      <c r="I37" s="79">
        <f t="shared" si="69"/>
        <v>365414.25088483759</v>
      </c>
      <c r="J37" s="78">
        <f t="shared" ref="J37" si="71">I37/I$38</f>
        <v>0.14367658964430127</v>
      </c>
      <c r="K37" s="61">
        <f t="shared" si="69"/>
        <v>572589</v>
      </c>
      <c r="L37" s="54">
        <v>0.64</v>
      </c>
      <c r="M37" s="24">
        <v>0.4</v>
      </c>
    </row>
    <row r="38" spans="1:13" ht="15.75" thickBot="1" x14ac:dyDescent="0.3">
      <c r="A38" s="26" t="s">
        <v>10</v>
      </c>
      <c r="B38" s="27" t="s">
        <v>29</v>
      </c>
      <c r="C38" s="28">
        <f>SUM(C5,C8,C11,C14,C17,C20,C23,C26,C29,C32,C35)</f>
        <v>1889171</v>
      </c>
      <c r="D38" s="29">
        <f>SUM(D5,D8,D11,D14,D17,D20,D23,D26,D29,D32,D35)</f>
        <v>1</v>
      </c>
      <c r="E38" s="73">
        <f t="shared" ref="E38:I38" si="72">SUM(E5,E8,E11,E14,E17,E20,E23,E26,E29,E32,E35)</f>
        <v>635177</v>
      </c>
      <c r="F38" s="74">
        <f>SUM(F5,F8,F11,F14,F17,F20,F23,F26,F29,F32,F35)</f>
        <v>1</v>
      </c>
      <c r="G38" s="30">
        <f t="shared" si="72"/>
        <v>18961</v>
      </c>
      <c r="H38" s="49">
        <f>SUM(H5,H8,H11,H14,H17,H20,H23,H26,H29,H32,H35)</f>
        <v>0.99999999999999967</v>
      </c>
      <c r="I38" s="84">
        <f t="shared" si="72"/>
        <v>2543311.0000000005</v>
      </c>
      <c r="J38" s="85">
        <f>SUM(J5,J8,J11,J14,J17,J20,J23,J26,J29,J32,J35)</f>
        <v>0.99999999999999978</v>
      </c>
      <c r="K38" s="62">
        <f>SUM(K5,K8,K11,K14,K17,K20,K23,K26,K29,K32,K35)</f>
        <v>2396801</v>
      </c>
      <c r="L38" s="55">
        <v>1.06</v>
      </c>
      <c r="M38" s="31">
        <v>0.67</v>
      </c>
    </row>
    <row r="41" spans="1:13" x14ac:dyDescent="0.25">
      <c r="A41" s="86" t="s">
        <v>32</v>
      </c>
    </row>
    <row r="42" spans="1:13" x14ac:dyDescent="0.25">
      <c r="A42" s="86" t="s">
        <v>33</v>
      </c>
    </row>
    <row r="43" spans="1:13" x14ac:dyDescent="0.25">
      <c r="A43" s="86" t="s">
        <v>34</v>
      </c>
    </row>
    <row r="44" spans="1:13" x14ac:dyDescent="0.25">
      <c r="A44" s="86" t="s">
        <v>35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tabula-SFS_2017_Annual-Report_S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2018-11-26T13:46:08Z</dcterms:created>
  <dcterms:modified xsi:type="dcterms:W3CDTF">2018-11-27T16:29:29Z</dcterms:modified>
</cp:coreProperties>
</file>